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anthosoffices.sharepoint.com/sites/LF-PMO/Shared Documents/Grant Management Review/WG2_Application and DD/Application/Budget templates/Pilot/Final/"/>
    </mc:Choice>
  </mc:AlternateContent>
  <xr:revisionPtr revIDLastSave="480" documentId="8_{956BE3F7-22AB-4FF4-A474-D0B2E569641A}" xr6:coauthVersionLast="45" xr6:coauthVersionMax="47" xr10:uidLastSave="{39D11CF9-8998-41DE-91E9-1D5504B7BFAA}"/>
  <bookViews>
    <workbookView xWindow="-108" yWindow="-108" windowWidth="23256" windowHeight="12576" tabRatio="845" xr2:uid="{00000000-000D-0000-FFFF-FFFF00000000}"/>
  </bookViews>
  <sheets>
    <sheet name="INSTRUCTIONS" sheetId="33" r:id="rId1"/>
    <sheet name="FINANCIAL PLAN" sheetId="17" r:id="rId2"/>
    <sheet name="Monitoring Template (optional)" sheetId="35" state="hidden" r:id="rId3"/>
    <sheet name="RESUME-for internal use" sheetId="34" state="hidden" r:id="rId4"/>
    <sheet name="basis list" sheetId="30" state="hidden" r:id="rId5"/>
  </sheets>
  <definedNames>
    <definedName name="_xlnm.Print_Area" localSheetId="1">'FINANCIAL PLAN'!$D$7:$Q$137</definedName>
    <definedName name="_xlnm.Print_Area" localSheetId="2">'Monitoring Template (optional)'!$D$7:$AB$137</definedName>
    <definedName name="CURSOS" localSheetId="3">#REF!</definedName>
    <definedName name="CURSOS">#REF!</definedName>
    <definedName name="DESPESAS_DE_ESTRUTURA_E_ESCRITORIO" localSheetId="3">#REF!</definedName>
    <definedName name="DESPESAS_DE_ESTRUTURA_E_ESCRITORIO">#REF!</definedName>
    <definedName name="EIXO_1_FORTALECIMENTO_DESENVOLVIMENTO_INSTITUCIONAL" localSheetId="3">#REF!</definedName>
    <definedName name="EIXO_1_FORTALECIMENTO_DESENVOLVIMENTO_INSTITUCIONAL">#REF!</definedName>
    <definedName name="EIXO_2_ATENDIMENTO_NO_CAMI_E_COMUNIDADE" localSheetId="3">#REF!</definedName>
    <definedName name="EIXO_2_ATENDIMENTO_NO_CAMI_E_COMUNIDADE">#REF!</definedName>
    <definedName name="EIXO_3_EMPODERAMENTO" localSheetId="3">#REF!</definedName>
    <definedName name="EIXO_3_EMPODERAMENTO">#REF!</definedName>
    <definedName name="EIXO_4_COMUNICACAO_E_INCIDENCIA_POLITICA" localSheetId="3">#REF!</definedName>
    <definedName name="EIXO_4_COMUNICACAO_E_INCIDENCIA_POLITICA">#REF!</definedName>
    <definedName name="GESTAO_ADMINISTRACAO" localSheetId="3">#REF!</definedName>
    <definedName name="GESTAO_ADMINISTRACAO">#REF!</definedName>
    <definedName name="RODAS_DE_CONVERSA" localSheetId="3">#REF!</definedName>
    <definedName name="RODAS_DE_CONVERSA">#REF!</definedName>
    <definedName name="_xlnm.Print_Titles" localSheetId="1">'FINANCIAL PLAN'!$7:$11</definedName>
    <definedName name="_xlnm.Print_Titles" localSheetId="2">'Monitoring Template (optional)'!$7:$11</definedName>
    <definedName name="Viagens_e_estadias" localSheetId="3">#REF!</definedName>
    <definedName name="Viagens_e_estadia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5" i="17" l="1"/>
  <c r="N134" i="17"/>
  <c r="M111" i="17"/>
  <c r="N121" i="17"/>
  <c r="N120" i="17"/>
  <c r="N119" i="17"/>
  <c r="N118" i="17"/>
  <c r="N117" i="17"/>
  <c r="N116" i="17"/>
  <c r="N115" i="17"/>
  <c r="N114" i="17"/>
  <c r="N113" i="17"/>
  <c r="N112" i="17"/>
  <c r="N110" i="17"/>
  <c r="N109" i="17"/>
  <c r="N108" i="17"/>
  <c r="N107" i="17"/>
  <c r="N106" i="17"/>
  <c r="N105" i="17"/>
  <c r="N104" i="17"/>
  <c r="N103" i="17"/>
  <c r="N102" i="17"/>
  <c r="N101" i="17"/>
  <c r="N98" i="17"/>
  <c r="N97" i="17"/>
  <c r="N96" i="17"/>
  <c r="N95" i="17"/>
  <c r="N94" i="17"/>
  <c r="N93" i="17"/>
  <c r="N92" i="17"/>
  <c r="N91" i="17"/>
  <c r="N90" i="17"/>
  <c r="N89" i="17"/>
  <c r="M88" i="17"/>
  <c r="N87" i="17"/>
  <c r="N86" i="17"/>
  <c r="N85" i="17"/>
  <c r="N84" i="17"/>
  <c r="N83" i="17"/>
  <c r="N82" i="17"/>
  <c r="N81" i="17"/>
  <c r="N80" i="17"/>
  <c r="N79" i="17"/>
  <c r="N78" i="17"/>
  <c r="M77" i="17"/>
  <c r="N76" i="17"/>
  <c r="N75" i="17"/>
  <c r="N74" i="17"/>
  <c r="N73" i="17"/>
  <c r="N72" i="17"/>
  <c r="N71" i="17"/>
  <c r="N70" i="17"/>
  <c r="N69" i="17"/>
  <c r="N68" i="17"/>
  <c r="N67" i="17"/>
  <c r="M66" i="17"/>
  <c r="N65" i="17"/>
  <c r="N64" i="17"/>
  <c r="N63" i="17"/>
  <c r="N62" i="17"/>
  <c r="N61" i="17"/>
  <c r="N60" i="17"/>
  <c r="N59" i="17"/>
  <c r="N58" i="17"/>
  <c r="N57" i="17"/>
  <c r="N56" i="17"/>
  <c r="M55" i="17"/>
  <c r="N54" i="17"/>
  <c r="N53" i="17"/>
  <c r="N52" i="17"/>
  <c r="N51" i="17"/>
  <c r="N50" i="17"/>
  <c r="N49" i="17"/>
  <c r="N48" i="17"/>
  <c r="N47" i="17"/>
  <c r="N46" i="17"/>
  <c r="N45" i="17"/>
  <c r="M44" i="17"/>
  <c r="N43" i="17"/>
  <c r="N42" i="17"/>
  <c r="N41" i="17"/>
  <c r="N40" i="17"/>
  <c r="N39" i="17"/>
  <c r="N38" i="17"/>
  <c r="N37" i="17"/>
  <c r="N36" i="17"/>
  <c r="N35" i="17"/>
  <c r="N34" i="17"/>
  <c r="M33" i="17"/>
  <c r="M24" i="17"/>
  <c r="N32" i="17"/>
  <c r="N31" i="17"/>
  <c r="N30" i="17"/>
  <c r="N29" i="17"/>
  <c r="N28" i="17"/>
  <c r="N27" i="17"/>
  <c r="N26" i="17"/>
  <c r="N25" i="17"/>
  <c r="N23" i="17"/>
  <c r="N22" i="17"/>
  <c r="C6" i="34" s="1"/>
  <c r="N21" i="17"/>
  <c r="N20" i="17"/>
  <c r="N19" i="17"/>
  <c r="N18" i="17"/>
  <c r="N17" i="17"/>
  <c r="N16" i="17"/>
  <c r="N15" i="17"/>
  <c r="C5" i="34" s="1"/>
  <c r="Z135" i="35"/>
  <c r="Y135" i="35"/>
  <c r="Z134" i="35"/>
  <c r="Y134" i="35"/>
  <c r="Z132" i="35"/>
  <c r="Z131" i="35"/>
  <c r="Z130" i="35"/>
  <c r="Z129" i="35"/>
  <c r="Z128" i="35"/>
  <c r="Z127" i="35"/>
  <c r="Z126" i="35"/>
  <c r="Z125" i="35"/>
  <c r="Z124" i="35"/>
  <c r="Z123" i="35"/>
  <c r="Z121" i="35"/>
  <c r="Y121" i="35"/>
  <c r="Z120" i="35"/>
  <c r="Y120" i="35"/>
  <c r="Z119" i="35"/>
  <c r="Y119" i="35"/>
  <c r="Z118" i="35"/>
  <c r="Y118" i="35"/>
  <c r="Z117" i="35"/>
  <c r="Y117" i="35"/>
  <c r="Z116" i="35"/>
  <c r="Y116" i="35"/>
  <c r="Z115" i="35"/>
  <c r="Y115" i="35"/>
  <c r="Z114" i="35"/>
  <c r="Y114" i="35"/>
  <c r="Z113" i="35"/>
  <c r="Y113" i="35"/>
  <c r="Z112" i="35"/>
  <c r="Y112" i="35"/>
  <c r="Z110" i="35"/>
  <c r="Z109" i="35"/>
  <c r="Z108" i="35"/>
  <c r="Z107" i="35"/>
  <c r="Z106" i="35"/>
  <c r="Z105" i="35"/>
  <c r="Z104" i="35"/>
  <c r="Z103" i="35"/>
  <c r="Z102" i="35"/>
  <c r="Z101" i="35"/>
  <c r="Z100" i="35"/>
  <c r="Z98" i="35"/>
  <c r="Y98" i="35"/>
  <c r="Z97" i="35"/>
  <c r="Y97" i="35"/>
  <c r="Z96" i="35"/>
  <c r="Y96" i="35"/>
  <c r="Z95" i="35"/>
  <c r="Y95" i="35"/>
  <c r="Z94" i="35"/>
  <c r="Y94" i="35"/>
  <c r="Z93" i="35"/>
  <c r="Y93" i="35"/>
  <c r="Z92" i="35"/>
  <c r="Y92" i="35"/>
  <c r="Z91" i="35"/>
  <c r="Y91" i="35"/>
  <c r="Z90" i="35"/>
  <c r="Y90" i="35"/>
  <c r="Z89" i="35"/>
  <c r="Y89" i="35"/>
  <c r="Z87" i="35"/>
  <c r="Y87" i="35"/>
  <c r="Z86" i="35"/>
  <c r="Y86" i="35"/>
  <c r="Z85" i="35"/>
  <c r="Y85" i="35"/>
  <c r="Z84" i="35"/>
  <c r="Y84" i="35"/>
  <c r="Z83" i="35"/>
  <c r="Y83" i="35"/>
  <c r="Z82" i="35"/>
  <c r="Y82" i="35"/>
  <c r="Z81" i="35"/>
  <c r="Y81" i="35"/>
  <c r="Z80" i="35"/>
  <c r="Y80" i="35"/>
  <c r="Z79" i="35"/>
  <c r="Y79" i="35"/>
  <c r="Z78" i="35"/>
  <c r="Y78" i="35"/>
  <c r="Z76" i="35"/>
  <c r="Y76" i="35"/>
  <c r="Z75" i="35"/>
  <c r="Y75" i="35"/>
  <c r="Z74" i="35"/>
  <c r="Y74" i="35"/>
  <c r="Z73" i="35"/>
  <c r="Y73" i="35"/>
  <c r="Z72" i="35"/>
  <c r="Y72" i="35"/>
  <c r="Z71" i="35"/>
  <c r="Y71" i="35"/>
  <c r="Z70" i="35"/>
  <c r="Y70" i="35"/>
  <c r="Z69" i="35"/>
  <c r="Y69" i="35"/>
  <c r="Z68" i="35"/>
  <c r="Y68" i="35"/>
  <c r="Z67" i="35"/>
  <c r="Y67" i="35"/>
  <c r="Z65" i="35"/>
  <c r="Y65" i="35"/>
  <c r="Z64" i="35"/>
  <c r="Y64" i="35"/>
  <c r="Z63" i="35"/>
  <c r="Y63" i="35"/>
  <c r="Z62" i="35"/>
  <c r="Y62" i="35"/>
  <c r="Z61" i="35"/>
  <c r="Y61" i="35"/>
  <c r="Z60" i="35"/>
  <c r="Y60" i="35"/>
  <c r="Z59" i="35"/>
  <c r="Y59" i="35"/>
  <c r="Z58" i="35"/>
  <c r="Y58" i="35"/>
  <c r="Z57" i="35"/>
  <c r="Y57" i="35"/>
  <c r="Z56" i="35"/>
  <c r="Y56" i="35"/>
  <c r="Z54" i="35"/>
  <c r="Y54" i="35"/>
  <c r="Z53" i="35"/>
  <c r="Y53" i="35"/>
  <c r="Z52" i="35"/>
  <c r="Y52" i="35"/>
  <c r="Z51" i="35"/>
  <c r="Y51" i="35"/>
  <c r="Z50" i="35"/>
  <c r="Y50" i="35"/>
  <c r="Z49" i="35"/>
  <c r="Y49" i="35"/>
  <c r="Z48" i="35"/>
  <c r="Y48" i="35"/>
  <c r="Z47" i="35"/>
  <c r="Y47" i="35"/>
  <c r="Z46" i="35"/>
  <c r="Y46" i="35"/>
  <c r="Z45" i="35"/>
  <c r="Y45" i="35"/>
  <c r="Z43" i="35"/>
  <c r="Y43" i="35"/>
  <c r="Z42" i="35"/>
  <c r="Y42" i="35"/>
  <c r="Z41" i="35"/>
  <c r="Y41" i="35"/>
  <c r="Z40" i="35"/>
  <c r="Y40" i="35"/>
  <c r="Z39" i="35"/>
  <c r="Y39" i="35"/>
  <c r="Z38" i="35"/>
  <c r="Y38" i="35"/>
  <c r="Z37" i="35"/>
  <c r="Y37" i="35"/>
  <c r="Z36" i="35"/>
  <c r="Y36" i="35"/>
  <c r="Z35" i="35"/>
  <c r="Y35" i="35"/>
  <c r="Z34" i="35"/>
  <c r="Y34" i="35"/>
  <c r="Z32" i="35"/>
  <c r="Y32" i="35"/>
  <c r="Z31" i="35"/>
  <c r="Y31" i="35"/>
  <c r="Z30" i="35"/>
  <c r="Y30" i="35"/>
  <c r="Z29" i="35"/>
  <c r="Y29" i="35"/>
  <c r="Z28" i="35"/>
  <c r="Y28" i="35"/>
  <c r="Z27" i="35"/>
  <c r="Y27" i="35"/>
  <c r="Z26" i="35"/>
  <c r="Y26" i="35"/>
  <c r="Z25" i="35"/>
  <c r="Y25" i="35"/>
  <c r="Z23" i="35"/>
  <c r="Y23" i="35"/>
  <c r="Z22" i="35"/>
  <c r="Y22" i="35"/>
  <c r="Z21" i="35"/>
  <c r="Y21" i="35"/>
  <c r="Z20" i="35"/>
  <c r="Y20" i="35"/>
  <c r="Z19" i="35"/>
  <c r="Y19" i="35"/>
  <c r="Z18" i="35"/>
  <c r="Y18" i="35"/>
  <c r="Z17" i="35"/>
  <c r="Y17" i="35"/>
  <c r="Z16" i="35"/>
  <c r="Y16" i="35"/>
  <c r="Z15" i="35"/>
  <c r="Y15" i="35"/>
  <c r="Z14" i="35"/>
  <c r="R135" i="35"/>
  <c r="R134" i="35"/>
  <c r="R132" i="35"/>
  <c r="R131" i="35"/>
  <c r="R130" i="35"/>
  <c r="R129" i="35"/>
  <c r="R128" i="35"/>
  <c r="R127" i="35"/>
  <c r="R126" i="35"/>
  <c r="R125" i="35"/>
  <c r="R124" i="35"/>
  <c r="R123" i="35"/>
  <c r="R121" i="35"/>
  <c r="R120" i="35"/>
  <c r="R119" i="35"/>
  <c r="R118" i="35"/>
  <c r="R117" i="35"/>
  <c r="R116" i="35"/>
  <c r="R115" i="35"/>
  <c r="R114" i="35"/>
  <c r="R113" i="35"/>
  <c r="R112" i="35"/>
  <c r="R110" i="35"/>
  <c r="R109" i="35"/>
  <c r="R108" i="35"/>
  <c r="R107" i="35"/>
  <c r="R106" i="35"/>
  <c r="R105" i="35"/>
  <c r="R104" i="35"/>
  <c r="R103" i="35"/>
  <c r="R102" i="35"/>
  <c r="R101" i="35"/>
  <c r="R98" i="35"/>
  <c r="R97" i="35"/>
  <c r="R96" i="35"/>
  <c r="R95" i="35"/>
  <c r="R94" i="35"/>
  <c r="R93" i="35"/>
  <c r="R92" i="35"/>
  <c r="R91" i="35"/>
  <c r="R90" i="35"/>
  <c r="R89" i="35"/>
  <c r="R87" i="35"/>
  <c r="R86" i="35"/>
  <c r="R85" i="35"/>
  <c r="R84" i="35"/>
  <c r="R83" i="35"/>
  <c r="R82" i="35"/>
  <c r="R81" i="35"/>
  <c r="R80" i="35"/>
  <c r="R79" i="35"/>
  <c r="R78" i="35"/>
  <c r="R76" i="35"/>
  <c r="R75" i="35"/>
  <c r="R74" i="35"/>
  <c r="R73" i="35"/>
  <c r="R72" i="35"/>
  <c r="R71" i="35"/>
  <c r="R70" i="35"/>
  <c r="R69" i="35"/>
  <c r="R68" i="35"/>
  <c r="R67" i="35"/>
  <c r="R65" i="35"/>
  <c r="R64" i="35"/>
  <c r="R63" i="35"/>
  <c r="R62" i="35"/>
  <c r="R61" i="35"/>
  <c r="R60" i="35"/>
  <c r="R59" i="35"/>
  <c r="R58" i="35"/>
  <c r="R57" i="35"/>
  <c r="R56" i="35"/>
  <c r="R54" i="35"/>
  <c r="R53" i="35"/>
  <c r="R52" i="35"/>
  <c r="R51" i="35"/>
  <c r="R50" i="35"/>
  <c r="R49" i="35"/>
  <c r="R48" i="35"/>
  <c r="R47" i="35"/>
  <c r="R46" i="35"/>
  <c r="R45" i="35"/>
  <c r="R43" i="35"/>
  <c r="R42" i="35"/>
  <c r="R41" i="35"/>
  <c r="R40" i="35"/>
  <c r="R39" i="35"/>
  <c r="R38" i="35"/>
  <c r="R37" i="35"/>
  <c r="R36" i="35"/>
  <c r="R35" i="35"/>
  <c r="R34" i="35"/>
  <c r="R32" i="35"/>
  <c r="R31" i="35"/>
  <c r="R30" i="35"/>
  <c r="R29" i="35"/>
  <c r="R28" i="35"/>
  <c r="R27" i="35"/>
  <c r="R26" i="35"/>
  <c r="R25" i="35"/>
  <c r="R23" i="35"/>
  <c r="R22" i="35"/>
  <c r="R21" i="35"/>
  <c r="R20" i="35"/>
  <c r="R19" i="35"/>
  <c r="R18" i="35"/>
  <c r="R17" i="35"/>
  <c r="R16" i="35"/>
  <c r="L135" i="35"/>
  <c r="L134" i="35"/>
  <c r="L132" i="35"/>
  <c r="L131" i="35"/>
  <c r="L130" i="35"/>
  <c r="L129" i="35"/>
  <c r="L128" i="35"/>
  <c r="L127" i="35"/>
  <c r="L126" i="35"/>
  <c r="L125" i="35"/>
  <c r="L124" i="35"/>
  <c r="L123" i="35"/>
  <c r="L121" i="35"/>
  <c r="L120" i="35"/>
  <c r="L119" i="35"/>
  <c r="L118" i="35"/>
  <c r="L117" i="35"/>
  <c r="L116" i="35"/>
  <c r="L115" i="35"/>
  <c r="L114" i="35"/>
  <c r="L113" i="35"/>
  <c r="L112" i="35"/>
  <c r="L110" i="35"/>
  <c r="L109" i="35"/>
  <c r="L108" i="35"/>
  <c r="L107" i="35"/>
  <c r="L106" i="35"/>
  <c r="L105" i="35"/>
  <c r="L104" i="35"/>
  <c r="L103" i="35"/>
  <c r="L102" i="35"/>
  <c r="L101" i="35"/>
  <c r="O135" i="35"/>
  <c r="O134" i="35"/>
  <c r="O132" i="35"/>
  <c r="O131" i="35"/>
  <c r="O130" i="35"/>
  <c r="O129" i="35"/>
  <c r="O128" i="35"/>
  <c r="O127" i="35"/>
  <c r="O126" i="35"/>
  <c r="O125" i="35"/>
  <c r="O124" i="35"/>
  <c r="O123" i="35"/>
  <c r="O121" i="35"/>
  <c r="O120" i="35"/>
  <c r="O119" i="35"/>
  <c r="O118" i="35"/>
  <c r="O117" i="35"/>
  <c r="O116" i="35"/>
  <c r="O115" i="35"/>
  <c r="O114" i="35"/>
  <c r="O113" i="35"/>
  <c r="O112" i="35"/>
  <c r="O110" i="35"/>
  <c r="O109" i="35"/>
  <c r="O108" i="35"/>
  <c r="O107" i="35"/>
  <c r="O106" i="35"/>
  <c r="O105" i="35"/>
  <c r="O104" i="35"/>
  <c r="O103" i="35"/>
  <c r="O102" i="35"/>
  <c r="O101" i="35"/>
  <c r="O98" i="35"/>
  <c r="O97" i="35"/>
  <c r="O96" i="35"/>
  <c r="O95" i="35"/>
  <c r="O94" i="35"/>
  <c r="O93" i="35"/>
  <c r="O92" i="35"/>
  <c r="O91" i="35"/>
  <c r="O90" i="35"/>
  <c r="O89" i="35"/>
  <c r="O87" i="35"/>
  <c r="O86" i="35"/>
  <c r="O85" i="35"/>
  <c r="O84" i="35"/>
  <c r="O83" i="35"/>
  <c r="O82" i="35"/>
  <c r="O81" i="35"/>
  <c r="O80" i="35"/>
  <c r="O79" i="35"/>
  <c r="O78" i="35"/>
  <c r="O76" i="35"/>
  <c r="O75" i="35"/>
  <c r="O74" i="35"/>
  <c r="O73" i="35"/>
  <c r="O72" i="35"/>
  <c r="O71" i="35"/>
  <c r="O70" i="35"/>
  <c r="O69" i="35"/>
  <c r="O68" i="35"/>
  <c r="O67" i="35"/>
  <c r="O65" i="35"/>
  <c r="O64" i="35"/>
  <c r="O63" i="35"/>
  <c r="O62" i="35"/>
  <c r="O61" i="35"/>
  <c r="O60" i="35"/>
  <c r="O59" i="35"/>
  <c r="O58" i="35"/>
  <c r="O57" i="35"/>
  <c r="O56" i="35"/>
  <c r="O54" i="35"/>
  <c r="O53" i="35"/>
  <c r="O52" i="35"/>
  <c r="O51" i="35"/>
  <c r="O50" i="35"/>
  <c r="O49" i="35"/>
  <c r="O48" i="35"/>
  <c r="O47" i="35"/>
  <c r="O46" i="35"/>
  <c r="O45" i="35"/>
  <c r="O43" i="35"/>
  <c r="O42" i="35"/>
  <c r="O41" i="35"/>
  <c r="O40" i="35"/>
  <c r="O39" i="35"/>
  <c r="O38" i="35"/>
  <c r="O37" i="35"/>
  <c r="O36" i="35"/>
  <c r="O35" i="35"/>
  <c r="O34" i="35"/>
  <c r="O32" i="35"/>
  <c r="O31" i="35"/>
  <c r="O30" i="35"/>
  <c r="O29" i="35"/>
  <c r="O28" i="35"/>
  <c r="O27" i="35"/>
  <c r="O26" i="35"/>
  <c r="O25" i="35"/>
  <c r="O23" i="35"/>
  <c r="O22" i="35"/>
  <c r="O21" i="35"/>
  <c r="O20" i="35"/>
  <c r="O19" i="35"/>
  <c r="O18" i="35"/>
  <c r="O17" i="35"/>
  <c r="O16" i="35"/>
  <c r="L98" i="35"/>
  <c r="L97" i="35"/>
  <c r="L96" i="35"/>
  <c r="L95" i="35"/>
  <c r="L94" i="35"/>
  <c r="L93" i="35"/>
  <c r="L92" i="35"/>
  <c r="L91" i="35"/>
  <c r="L90" i="35"/>
  <c r="L89" i="35"/>
  <c r="L87" i="35"/>
  <c r="L86" i="35"/>
  <c r="L85" i="35"/>
  <c r="L84" i="35"/>
  <c r="L83" i="35"/>
  <c r="L82" i="35"/>
  <c r="L81" i="35"/>
  <c r="L80" i="35"/>
  <c r="L79" i="35"/>
  <c r="L78" i="35"/>
  <c r="L76" i="35"/>
  <c r="L75" i="35"/>
  <c r="L74" i="35"/>
  <c r="L73" i="35"/>
  <c r="L72" i="35"/>
  <c r="L71" i="35"/>
  <c r="L70" i="35"/>
  <c r="L69" i="35"/>
  <c r="L68" i="35"/>
  <c r="L67" i="35"/>
  <c r="L65" i="35"/>
  <c r="L64" i="35"/>
  <c r="L63" i="35"/>
  <c r="L62" i="35"/>
  <c r="L61" i="35"/>
  <c r="L60" i="35"/>
  <c r="L59" i="35"/>
  <c r="L58" i="35"/>
  <c r="L57" i="35"/>
  <c r="L56" i="35"/>
  <c r="L54" i="35"/>
  <c r="L53" i="35"/>
  <c r="L52" i="35"/>
  <c r="L51" i="35"/>
  <c r="L50" i="35"/>
  <c r="L49" i="35"/>
  <c r="L48" i="35"/>
  <c r="L47" i="35"/>
  <c r="L46" i="35"/>
  <c r="L45" i="35"/>
  <c r="L43" i="35"/>
  <c r="L42" i="35"/>
  <c r="L41" i="35"/>
  <c r="L40" i="35"/>
  <c r="L39" i="35"/>
  <c r="L38" i="35"/>
  <c r="L37" i="35"/>
  <c r="L36" i="35"/>
  <c r="L35" i="35"/>
  <c r="L34" i="35"/>
  <c r="L32" i="35"/>
  <c r="L31" i="35"/>
  <c r="L30" i="35"/>
  <c r="L29" i="35"/>
  <c r="L28" i="35"/>
  <c r="L27" i="35"/>
  <c r="L26" i="35"/>
  <c r="L25" i="35"/>
  <c r="L23" i="35"/>
  <c r="L22" i="35"/>
  <c r="L21" i="35"/>
  <c r="L20" i="35"/>
  <c r="L19" i="35"/>
  <c r="L18" i="35"/>
  <c r="L17" i="35"/>
  <c r="L16" i="35"/>
  <c r="I135" i="35"/>
  <c r="I134" i="35"/>
  <c r="I132" i="35"/>
  <c r="I131" i="35"/>
  <c r="I130" i="35"/>
  <c r="I129" i="35"/>
  <c r="I128" i="35"/>
  <c r="I127" i="35"/>
  <c r="I126" i="35"/>
  <c r="I125" i="35"/>
  <c r="I124" i="35"/>
  <c r="I123" i="35"/>
  <c r="I121" i="35"/>
  <c r="I120" i="35"/>
  <c r="I119" i="35"/>
  <c r="I118" i="35"/>
  <c r="I117" i="35"/>
  <c r="I116" i="35"/>
  <c r="I115" i="35"/>
  <c r="I114" i="35"/>
  <c r="I113" i="35"/>
  <c r="I112" i="35"/>
  <c r="I110" i="35"/>
  <c r="I109" i="35"/>
  <c r="I108" i="35"/>
  <c r="I107" i="35"/>
  <c r="I106" i="35"/>
  <c r="I105" i="35"/>
  <c r="I104" i="35"/>
  <c r="I103" i="35"/>
  <c r="I102" i="35"/>
  <c r="I101" i="35"/>
  <c r="I98" i="35"/>
  <c r="I97" i="35"/>
  <c r="I96" i="35"/>
  <c r="I95" i="35"/>
  <c r="I94" i="35"/>
  <c r="I93" i="35"/>
  <c r="I92" i="35"/>
  <c r="I91" i="35"/>
  <c r="I90" i="35"/>
  <c r="I89" i="35"/>
  <c r="I87" i="35"/>
  <c r="I86" i="35"/>
  <c r="I85" i="35"/>
  <c r="I84" i="35"/>
  <c r="I83" i="35"/>
  <c r="I82" i="35"/>
  <c r="I81" i="35"/>
  <c r="I80" i="35"/>
  <c r="I79" i="35"/>
  <c r="I78" i="35"/>
  <c r="I76" i="35"/>
  <c r="I75" i="35"/>
  <c r="I74" i="35"/>
  <c r="I73" i="35"/>
  <c r="I72" i="35"/>
  <c r="I71" i="35"/>
  <c r="I70" i="35"/>
  <c r="I69" i="35"/>
  <c r="I68" i="35"/>
  <c r="I67" i="35"/>
  <c r="I65" i="35"/>
  <c r="I64" i="35"/>
  <c r="I63" i="35"/>
  <c r="I62" i="35"/>
  <c r="I61" i="35"/>
  <c r="I60" i="35"/>
  <c r="I59" i="35"/>
  <c r="I58" i="35"/>
  <c r="I57" i="35"/>
  <c r="I56" i="35"/>
  <c r="I54" i="35"/>
  <c r="I53" i="35"/>
  <c r="I52" i="35"/>
  <c r="I51" i="35"/>
  <c r="I50" i="35"/>
  <c r="I49" i="35"/>
  <c r="I48" i="35"/>
  <c r="I47" i="35"/>
  <c r="I46" i="35"/>
  <c r="I45" i="35"/>
  <c r="I43" i="35"/>
  <c r="I42" i="35"/>
  <c r="I41" i="35"/>
  <c r="I40" i="35"/>
  <c r="I39" i="35"/>
  <c r="I38" i="35"/>
  <c r="I37" i="35"/>
  <c r="I36" i="35"/>
  <c r="I35" i="35"/>
  <c r="I34" i="35"/>
  <c r="I32" i="35"/>
  <c r="I31" i="35"/>
  <c r="I30" i="35"/>
  <c r="I29" i="35"/>
  <c r="I28" i="35"/>
  <c r="I27" i="35"/>
  <c r="I26" i="35"/>
  <c r="I25" i="35"/>
  <c r="I23" i="35"/>
  <c r="I22" i="35"/>
  <c r="I21" i="35"/>
  <c r="I20" i="35"/>
  <c r="I19" i="35"/>
  <c r="I18" i="35"/>
  <c r="I17" i="35"/>
  <c r="I16" i="35"/>
  <c r="I15" i="35"/>
  <c r="N33" i="17" l="1"/>
  <c r="N44" i="17"/>
  <c r="N77" i="17"/>
  <c r="N111" i="17"/>
  <c r="I133" i="35"/>
  <c r="N24" i="17"/>
  <c r="N88" i="17"/>
  <c r="N55" i="17"/>
  <c r="N100" i="17"/>
  <c r="N14" i="17"/>
  <c r="N66" i="17"/>
  <c r="Y109" i="35"/>
  <c r="Y110" i="35"/>
  <c r="I55" i="35"/>
  <c r="I66" i="35"/>
  <c r="I14" i="35"/>
  <c r="I100" i="35"/>
  <c r="I122" i="35"/>
  <c r="I111" i="35"/>
  <c r="I24" i="35"/>
  <c r="I33" i="35"/>
  <c r="I88" i="35"/>
  <c r="I44" i="35"/>
  <c r="I77" i="35"/>
  <c r="R15" i="35"/>
  <c r="T15" i="35" s="1"/>
  <c r="O15" i="35"/>
  <c r="O14" i="35" s="1"/>
  <c r="L15" i="35"/>
  <c r="N15" i="35" s="1"/>
  <c r="K15" i="35"/>
  <c r="F135" i="35"/>
  <c r="U135" i="35" s="1"/>
  <c r="E135" i="35" s="1"/>
  <c r="F134" i="35"/>
  <c r="U134" i="35" s="1"/>
  <c r="E134" i="35" s="1"/>
  <c r="F132" i="35"/>
  <c r="H132" i="35" s="1"/>
  <c r="F131" i="35"/>
  <c r="U131" i="35" s="1"/>
  <c r="X131" i="35" s="1"/>
  <c r="F130" i="35"/>
  <c r="U130" i="35" s="1"/>
  <c r="E130" i="35" s="1"/>
  <c r="F129" i="35"/>
  <c r="U129" i="35" s="1"/>
  <c r="F128" i="35"/>
  <c r="H128" i="35" s="1"/>
  <c r="F127" i="35"/>
  <c r="H127" i="35" s="1"/>
  <c r="F126" i="35"/>
  <c r="H126" i="35" s="1"/>
  <c r="F125" i="35"/>
  <c r="H125" i="35" s="1"/>
  <c r="F124" i="35"/>
  <c r="H124" i="35" s="1"/>
  <c r="F123" i="35"/>
  <c r="U123" i="35" s="1"/>
  <c r="X123" i="35" s="1"/>
  <c r="F121" i="35"/>
  <c r="H121" i="35" s="1"/>
  <c r="F120" i="35"/>
  <c r="H120" i="35" s="1"/>
  <c r="F119" i="35"/>
  <c r="H119" i="35" s="1"/>
  <c r="F118" i="35"/>
  <c r="U118" i="35" s="1"/>
  <c r="X118" i="35" s="1"/>
  <c r="AA118" i="35" s="1"/>
  <c r="F117" i="35"/>
  <c r="H117" i="35" s="1"/>
  <c r="F116" i="35"/>
  <c r="H116" i="35" s="1"/>
  <c r="F115" i="35"/>
  <c r="H115" i="35" s="1"/>
  <c r="F114" i="35"/>
  <c r="U114" i="35" s="1"/>
  <c r="F113" i="35"/>
  <c r="H113" i="35" s="1"/>
  <c r="F112" i="35"/>
  <c r="H112" i="35" s="1"/>
  <c r="F110" i="35"/>
  <c r="H110" i="35" s="1"/>
  <c r="F109" i="35"/>
  <c r="U109" i="35" s="1"/>
  <c r="X109" i="35" s="1"/>
  <c r="F108" i="35"/>
  <c r="U108" i="35" s="1"/>
  <c r="X108" i="35" s="1"/>
  <c r="F107" i="35"/>
  <c r="H107" i="35" s="1"/>
  <c r="F106" i="35"/>
  <c r="U106" i="35" s="1"/>
  <c r="E106" i="35" s="1"/>
  <c r="F105" i="35"/>
  <c r="U105" i="35" s="1"/>
  <c r="X105" i="35" s="1"/>
  <c r="F104" i="35"/>
  <c r="H104" i="35" s="1"/>
  <c r="F103" i="35"/>
  <c r="H103" i="35" s="1"/>
  <c r="F102" i="35"/>
  <c r="H102" i="35" s="1"/>
  <c r="F101" i="35"/>
  <c r="U101" i="35" s="1"/>
  <c r="X101" i="35" s="1"/>
  <c r="F98" i="35"/>
  <c r="H98" i="35" s="1"/>
  <c r="F97" i="35"/>
  <c r="U97" i="35" s="1"/>
  <c r="F96" i="35"/>
  <c r="H96" i="35" s="1"/>
  <c r="F95" i="35"/>
  <c r="U95" i="35" s="1"/>
  <c r="X95" i="35" s="1"/>
  <c r="AA95" i="35" s="1"/>
  <c r="F94" i="35"/>
  <c r="U94" i="35" s="1"/>
  <c r="F93" i="35"/>
  <c r="U93" i="35" s="1"/>
  <c r="F92" i="35"/>
  <c r="H92" i="35" s="1"/>
  <c r="F91" i="35"/>
  <c r="H91" i="35" s="1"/>
  <c r="F90" i="35"/>
  <c r="H90" i="35" s="1"/>
  <c r="F89" i="35"/>
  <c r="U89" i="35" s="1"/>
  <c r="F87" i="35"/>
  <c r="H87" i="35" s="1"/>
  <c r="F86" i="35"/>
  <c r="H86" i="35" s="1"/>
  <c r="F85" i="35"/>
  <c r="H85" i="35" s="1"/>
  <c r="F84" i="35"/>
  <c r="H84" i="35" s="1"/>
  <c r="F83" i="35"/>
  <c r="H83" i="35" s="1"/>
  <c r="F82" i="35"/>
  <c r="U82" i="35" s="1"/>
  <c r="F81" i="35"/>
  <c r="U81" i="35" s="1"/>
  <c r="X81" i="35" s="1"/>
  <c r="AA81" i="35" s="1"/>
  <c r="F80" i="35"/>
  <c r="H80" i="35" s="1"/>
  <c r="F79" i="35"/>
  <c r="U79" i="35" s="1"/>
  <c r="F78" i="35"/>
  <c r="U78" i="35" s="1"/>
  <c r="X78" i="35" s="1"/>
  <c r="AA78" i="35" s="1"/>
  <c r="F76" i="35"/>
  <c r="H76" i="35" s="1"/>
  <c r="F75" i="35"/>
  <c r="H75" i="35" s="1"/>
  <c r="F74" i="35"/>
  <c r="U74" i="35" s="1"/>
  <c r="F73" i="35"/>
  <c r="H73" i="35" s="1"/>
  <c r="F72" i="35"/>
  <c r="U72" i="35" s="1"/>
  <c r="F71" i="35"/>
  <c r="U71" i="35" s="1"/>
  <c r="E71" i="35" s="1"/>
  <c r="F70" i="35"/>
  <c r="H70" i="35" s="1"/>
  <c r="F69" i="35"/>
  <c r="H69" i="35" s="1"/>
  <c r="F68" i="35"/>
  <c r="H68" i="35" s="1"/>
  <c r="F67" i="35"/>
  <c r="U67" i="35" s="1"/>
  <c r="F65" i="35"/>
  <c r="H65" i="35" s="1"/>
  <c r="F64" i="35"/>
  <c r="H64" i="35" s="1"/>
  <c r="F63" i="35"/>
  <c r="H63" i="35" s="1"/>
  <c r="F62" i="35"/>
  <c r="H62" i="35" s="1"/>
  <c r="F61" i="35"/>
  <c r="U61" i="35" s="1"/>
  <c r="X61" i="35" s="1"/>
  <c r="AA61" i="35" s="1"/>
  <c r="F60" i="35"/>
  <c r="U60" i="35" s="1"/>
  <c r="F59" i="35"/>
  <c r="U59" i="35" s="1"/>
  <c r="E59" i="35" s="1"/>
  <c r="F58" i="35"/>
  <c r="H58" i="35" s="1"/>
  <c r="F57" i="35"/>
  <c r="H57" i="35" s="1"/>
  <c r="F56" i="35"/>
  <c r="U56" i="35" s="1"/>
  <c r="E56" i="35" s="1"/>
  <c r="F54" i="35"/>
  <c r="H54" i="35" s="1"/>
  <c r="F53" i="35"/>
  <c r="U53" i="35" s="1"/>
  <c r="F52" i="35"/>
  <c r="H52" i="35" s="1"/>
  <c r="F51" i="35"/>
  <c r="H51" i="35" s="1"/>
  <c r="F50" i="35"/>
  <c r="H50" i="35" s="1"/>
  <c r="F49" i="35"/>
  <c r="U49" i="35" s="1"/>
  <c r="F48" i="35"/>
  <c r="U48" i="35" s="1"/>
  <c r="X48" i="35" s="1"/>
  <c r="AA48" i="35" s="1"/>
  <c r="F47" i="35"/>
  <c r="U47" i="35" s="1"/>
  <c r="X47" i="35" s="1"/>
  <c r="AA47" i="35" s="1"/>
  <c r="F46" i="35"/>
  <c r="H46" i="35" s="1"/>
  <c r="F45" i="35"/>
  <c r="H45" i="35" s="1"/>
  <c r="F43" i="35"/>
  <c r="F42" i="35"/>
  <c r="F41" i="35"/>
  <c r="F40" i="35"/>
  <c r="F39" i="35"/>
  <c r="F38" i="35"/>
  <c r="F37" i="35"/>
  <c r="F36" i="35"/>
  <c r="F35" i="35"/>
  <c r="F34" i="35"/>
  <c r="F32" i="35"/>
  <c r="F31" i="35"/>
  <c r="F30" i="35"/>
  <c r="F29" i="35"/>
  <c r="F28" i="35"/>
  <c r="F27" i="35"/>
  <c r="F26" i="35"/>
  <c r="F25" i="35"/>
  <c r="F23" i="35"/>
  <c r="F22" i="35"/>
  <c r="F21" i="35"/>
  <c r="F20" i="35"/>
  <c r="F19" i="35"/>
  <c r="F18" i="35"/>
  <c r="F17" i="35"/>
  <c r="F16" i="35"/>
  <c r="F15" i="35"/>
  <c r="K17" i="17"/>
  <c r="D34" i="35"/>
  <c r="D35" i="35"/>
  <c r="D36" i="35"/>
  <c r="D37" i="35"/>
  <c r="D38" i="35"/>
  <c r="D32" i="35"/>
  <c r="D31" i="35"/>
  <c r="D30" i="35"/>
  <c r="D25" i="35"/>
  <c r="D26" i="35"/>
  <c r="D27" i="35"/>
  <c r="D28" i="35"/>
  <c r="D29" i="35"/>
  <c r="D33" i="35"/>
  <c r="D135" i="35"/>
  <c r="D134" i="35"/>
  <c r="D132" i="35"/>
  <c r="D131" i="35"/>
  <c r="D130" i="35"/>
  <c r="D129" i="35"/>
  <c r="D128" i="35"/>
  <c r="D127" i="35"/>
  <c r="D126" i="35"/>
  <c r="D125" i="35"/>
  <c r="D124" i="35"/>
  <c r="D123" i="35"/>
  <c r="D121" i="35"/>
  <c r="D120" i="35"/>
  <c r="D119" i="35"/>
  <c r="D118" i="35"/>
  <c r="D117" i="35"/>
  <c r="D116" i="35"/>
  <c r="D115" i="35"/>
  <c r="D114" i="35"/>
  <c r="D113" i="35"/>
  <c r="D112" i="35"/>
  <c r="D110" i="35"/>
  <c r="D109" i="35"/>
  <c r="D108" i="35"/>
  <c r="D107" i="35"/>
  <c r="D106" i="35"/>
  <c r="D105" i="35"/>
  <c r="D104" i="35"/>
  <c r="D103" i="35"/>
  <c r="D102" i="35"/>
  <c r="D101" i="35"/>
  <c r="D98" i="35"/>
  <c r="D97" i="35"/>
  <c r="D96" i="35"/>
  <c r="D95" i="35"/>
  <c r="D94" i="35"/>
  <c r="D93" i="35"/>
  <c r="D92" i="35"/>
  <c r="D91" i="35"/>
  <c r="D90" i="35"/>
  <c r="D89" i="35"/>
  <c r="D87" i="35"/>
  <c r="D86" i="35"/>
  <c r="D85" i="35"/>
  <c r="D84" i="35"/>
  <c r="D83" i="35"/>
  <c r="D82" i="35"/>
  <c r="D81" i="35"/>
  <c r="D80" i="35"/>
  <c r="D79" i="35"/>
  <c r="D78" i="35"/>
  <c r="D76" i="35"/>
  <c r="D75" i="35"/>
  <c r="D74" i="35"/>
  <c r="D73" i="35"/>
  <c r="D72" i="35"/>
  <c r="D71" i="35"/>
  <c r="D70" i="35"/>
  <c r="D69" i="35"/>
  <c r="D68" i="35"/>
  <c r="D67" i="35"/>
  <c r="D65" i="35"/>
  <c r="D64" i="35"/>
  <c r="D63" i="35"/>
  <c r="D62" i="35"/>
  <c r="D61" i="35"/>
  <c r="D60" i="35"/>
  <c r="D59" i="35"/>
  <c r="D58" i="35"/>
  <c r="D57" i="35"/>
  <c r="D56" i="35"/>
  <c r="D54" i="35"/>
  <c r="D53" i="35"/>
  <c r="D52" i="35"/>
  <c r="D51" i="35"/>
  <c r="D50" i="35"/>
  <c r="D49" i="35"/>
  <c r="D48" i="35"/>
  <c r="D47" i="35"/>
  <c r="D46" i="35"/>
  <c r="D45" i="35"/>
  <c r="D43" i="35"/>
  <c r="D42" i="35"/>
  <c r="D41" i="35"/>
  <c r="D40" i="35"/>
  <c r="H40" i="35" s="1"/>
  <c r="D39" i="35"/>
  <c r="D23" i="35"/>
  <c r="D22" i="35"/>
  <c r="D21" i="35"/>
  <c r="D20" i="35"/>
  <c r="D19" i="35"/>
  <c r="D18" i="35"/>
  <c r="D17" i="35"/>
  <c r="D16" i="35"/>
  <c r="D15" i="35"/>
  <c r="D133" i="35"/>
  <c r="D122" i="35"/>
  <c r="D111" i="35"/>
  <c r="D100" i="35"/>
  <c r="D88" i="35"/>
  <c r="D77" i="35"/>
  <c r="D66" i="35"/>
  <c r="D55" i="35"/>
  <c r="D44" i="35"/>
  <c r="D24" i="35"/>
  <c r="D14" i="35"/>
  <c r="V135" i="35"/>
  <c r="T135" i="35"/>
  <c r="Q135" i="35"/>
  <c r="N135" i="35"/>
  <c r="K135" i="35"/>
  <c r="V134" i="35"/>
  <c r="T134" i="35"/>
  <c r="Q134" i="35"/>
  <c r="N134" i="35"/>
  <c r="K134" i="35"/>
  <c r="Y133" i="35"/>
  <c r="S133" i="35"/>
  <c r="R133" i="35"/>
  <c r="P133" i="35"/>
  <c r="O133" i="35"/>
  <c r="M133" i="35"/>
  <c r="L133" i="35"/>
  <c r="J133" i="35"/>
  <c r="G133" i="35"/>
  <c r="V132" i="35"/>
  <c r="T132" i="35"/>
  <c r="Q132" i="35"/>
  <c r="N132" i="35"/>
  <c r="K132" i="35"/>
  <c r="V131" i="35"/>
  <c r="T131" i="35"/>
  <c r="Q131" i="35"/>
  <c r="N131" i="35"/>
  <c r="K131" i="35"/>
  <c r="V130" i="35"/>
  <c r="T130" i="35"/>
  <c r="Q130" i="35"/>
  <c r="N130" i="35"/>
  <c r="K130" i="35"/>
  <c r="V129" i="35"/>
  <c r="T129" i="35"/>
  <c r="Q129" i="35"/>
  <c r="N129" i="35"/>
  <c r="K129" i="35"/>
  <c r="H129" i="35"/>
  <c r="V128" i="35"/>
  <c r="T128" i="35"/>
  <c r="Q128" i="35"/>
  <c r="N128" i="35"/>
  <c r="K128" i="35"/>
  <c r="V127" i="35"/>
  <c r="T127" i="35"/>
  <c r="Q127" i="35"/>
  <c r="N127" i="35"/>
  <c r="K127" i="35"/>
  <c r="V126" i="35"/>
  <c r="T126" i="35"/>
  <c r="Q126" i="35"/>
  <c r="N126" i="35"/>
  <c r="K126" i="35"/>
  <c r="V125" i="35"/>
  <c r="T125" i="35"/>
  <c r="Q125" i="35"/>
  <c r="N125" i="35"/>
  <c r="K125" i="35"/>
  <c r="V124" i="35"/>
  <c r="T124" i="35"/>
  <c r="Q124" i="35"/>
  <c r="N124" i="35"/>
  <c r="K124" i="35"/>
  <c r="V123" i="35"/>
  <c r="T123" i="35"/>
  <c r="Q123" i="35"/>
  <c r="N123" i="35"/>
  <c r="K123" i="35"/>
  <c r="S122" i="35"/>
  <c r="R122" i="35"/>
  <c r="P122" i="35"/>
  <c r="O122" i="35"/>
  <c r="M122" i="35"/>
  <c r="L122" i="35"/>
  <c r="J122" i="35"/>
  <c r="G122" i="35"/>
  <c r="V121" i="35"/>
  <c r="T121" i="35"/>
  <c r="Q121" i="35"/>
  <c r="N121" i="35"/>
  <c r="K121" i="35"/>
  <c r="V120" i="35"/>
  <c r="T120" i="35"/>
  <c r="Q120" i="35"/>
  <c r="N120" i="35"/>
  <c r="K120" i="35"/>
  <c r="V119" i="35"/>
  <c r="T119" i="35"/>
  <c r="Q119" i="35"/>
  <c r="N119" i="35"/>
  <c r="K119" i="35"/>
  <c r="V118" i="35"/>
  <c r="T118" i="35"/>
  <c r="Q118" i="35"/>
  <c r="N118" i="35"/>
  <c r="K118" i="35"/>
  <c r="V117" i="35"/>
  <c r="T117" i="35"/>
  <c r="Q117" i="35"/>
  <c r="N117" i="35"/>
  <c r="K117" i="35"/>
  <c r="V116" i="35"/>
  <c r="T116" i="35"/>
  <c r="Q116" i="35"/>
  <c r="N116" i="35"/>
  <c r="K116" i="35"/>
  <c r="V115" i="35"/>
  <c r="T115" i="35"/>
  <c r="Q115" i="35"/>
  <c r="N115" i="35"/>
  <c r="K115" i="35"/>
  <c r="V114" i="35"/>
  <c r="T114" i="35"/>
  <c r="Q114" i="35"/>
  <c r="N114" i="35"/>
  <c r="K114" i="35"/>
  <c r="V113" i="35"/>
  <c r="T113" i="35"/>
  <c r="Q113" i="35"/>
  <c r="N113" i="35"/>
  <c r="K113" i="35"/>
  <c r="V112" i="35"/>
  <c r="U112" i="35"/>
  <c r="X112" i="35" s="1"/>
  <c r="AA112" i="35" s="1"/>
  <c r="T112" i="35"/>
  <c r="Q112" i="35"/>
  <c r="N112" i="35"/>
  <c r="K112" i="35"/>
  <c r="Y111" i="35"/>
  <c r="S111" i="35"/>
  <c r="R111" i="35"/>
  <c r="P111" i="35"/>
  <c r="O111" i="35"/>
  <c r="M111" i="35"/>
  <c r="L111" i="35"/>
  <c r="J111" i="35"/>
  <c r="G111" i="35"/>
  <c r="V110" i="35"/>
  <c r="T110" i="35"/>
  <c r="Q110" i="35"/>
  <c r="N110" i="35"/>
  <c r="K110" i="35"/>
  <c r="V109" i="35"/>
  <c r="T109" i="35"/>
  <c r="Q109" i="35"/>
  <c r="N109" i="35"/>
  <c r="K109" i="35"/>
  <c r="V108" i="35"/>
  <c r="T108" i="35"/>
  <c r="Q108" i="35"/>
  <c r="N108" i="35"/>
  <c r="K108" i="35"/>
  <c r="V107" i="35"/>
  <c r="T107" i="35"/>
  <c r="Q107" i="35"/>
  <c r="N107" i="35"/>
  <c r="K107" i="35"/>
  <c r="V106" i="35"/>
  <c r="T106" i="35"/>
  <c r="Q106" i="35"/>
  <c r="N106" i="35"/>
  <c r="K106" i="35"/>
  <c r="V105" i="35"/>
  <c r="T105" i="35"/>
  <c r="Q105" i="35"/>
  <c r="N105" i="35"/>
  <c r="K105" i="35"/>
  <c r="V104" i="35"/>
  <c r="T104" i="35"/>
  <c r="Q104" i="35"/>
  <c r="N104" i="35"/>
  <c r="K104" i="35"/>
  <c r="V103" i="35"/>
  <c r="T103" i="35"/>
  <c r="Q103" i="35"/>
  <c r="N103" i="35"/>
  <c r="K103" i="35"/>
  <c r="V102" i="35"/>
  <c r="T102" i="35"/>
  <c r="Q102" i="35"/>
  <c r="N102" i="35"/>
  <c r="K102" i="35"/>
  <c r="V101" i="35"/>
  <c r="T101" i="35"/>
  <c r="Q101" i="35"/>
  <c r="N101" i="35"/>
  <c r="K101" i="35"/>
  <c r="S100" i="35"/>
  <c r="R100" i="35"/>
  <c r="P100" i="35"/>
  <c r="O100" i="35"/>
  <c r="M100" i="35"/>
  <c r="L100" i="35"/>
  <c r="J100" i="35"/>
  <c r="G100" i="35"/>
  <c r="V98" i="35"/>
  <c r="T98" i="35"/>
  <c r="Q98" i="35"/>
  <c r="N98" i="35"/>
  <c r="K98" i="35"/>
  <c r="V97" i="35"/>
  <c r="T97" i="35"/>
  <c r="Q97" i="35"/>
  <c r="N97" i="35"/>
  <c r="K97" i="35"/>
  <c r="V96" i="35"/>
  <c r="T96" i="35"/>
  <c r="Q96" i="35"/>
  <c r="N96" i="35"/>
  <c r="K96" i="35"/>
  <c r="V95" i="35"/>
  <c r="T95" i="35"/>
  <c r="Q95" i="35"/>
  <c r="N95" i="35"/>
  <c r="K95" i="35"/>
  <c r="V94" i="35"/>
  <c r="T94" i="35"/>
  <c r="Q94" i="35"/>
  <c r="N94" i="35"/>
  <c r="K94" i="35"/>
  <c r="V93" i="35"/>
  <c r="T93" i="35"/>
  <c r="Q93" i="35"/>
  <c r="N93" i="35"/>
  <c r="K93" i="35"/>
  <c r="H93" i="35"/>
  <c r="V92" i="35"/>
  <c r="T92" i="35"/>
  <c r="Q92" i="35"/>
  <c r="N92" i="35"/>
  <c r="K92" i="35"/>
  <c r="V91" i="35"/>
  <c r="T91" i="35"/>
  <c r="Q91" i="35"/>
  <c r="N91" i="35"/>
  <c r="K91" i="35"/>
  <c r="V90" i="35"/>
  <c r="T90" i="35"/>
  <c r="Q90" i="35"/>
  <c r="N90" i="35"/>
  <c r="K90" i="35"/>
  <c r="V89" i="35"/>
  <c r="T89" i="35"/>
  <c r="Q89" i="35"/>
  <c r="N89" i="35"/>
  <c r="K89" i="35"/>
  <c r="Y88" i="35"/>
  <c r="S88" i="35"/>
  <c r="R88" i="35"/>
  <c r="P88" i="35"/>
  <c r="O88" i="35"/>
  <c r="M88" i="35"/>
  <c r="L88" i="35"/>
  <c r="J88" i="35"/>
  <c r="G88" i="35"/>
  <c r="V87" i="35"/>
  <c r="T87" i="35"/>
  <c r="Q87" i="35"/>
  <c r="N87" i="35"/>
  <c r="K87" i="35"/>
  <c r="V86" i="35"/>
  <c r="T86" i="35"/>
  <c r="Q86" i="35"/>
  <c r="N86" i="35"/>
  <c r="K86" i="35"/>
  <c r="V85" i="35"/>
  <c r="T85" i="35"/>
  <c r="Q85" i="35"/>
  <c r="N85" i="35"/>
  <c r="K85" i="35"/>
  <c r="V84" i="35"/>
  <c r="T84" i="35"/>
  <c r="Q84" i="35"/>
  <c r="N84" i="35"/>
  <c r="K84" i="35"/>
  <c r="V83" i="35"/>
  <c r="T83" i="35"/>
  <c r="Q83" i="35"/>
  <c r="N83" i="35"/>
  <c r="K83" i="35"/>
  <c r="V82" i="35"/>
  <c r="T82" i="35"/>
  <c r="Q82" i="35"/>
  <c r="N82" i="35"/>
  <c r="K82" i="35"/>
  <c r="V81" i="35"/>
  <c r="T81" i="35"/>
  <c r="Q81" i="35"/>
  <c r="N81" i="35"/>
  <c r="K81" i="35"/>
  <c r="V80" i="35"/>
  <c r="T80" i="35"/>
  <c r="Q80" i="35"/>
  <c r="N80" i="35"/>
  <c r="K80" i="35"/>
  <c r="V79" i="35"/>
  <c r="T79" i="35"/>
  <c r="Q79" i="35"/>
  <c r="N79" i="35"/>
  <c r="K79" i="35"/>
  <c r="V78" i="35"/>
  <c r="T78" i="35"/>
  <c r="Q78" i="35"/>
  <c r="N78" i="35"/>
  <c r="K78" i="35"/>
  <c r="Y77" i="35"/>
  <c r="S77" i="35"/>
  <c r="R77" i="35"/>
  <c r="P77" i="35"/>
  <c r="O77" i="35"/>
  <c r="M77" i="35"/>
  <c r="L77" i="35"/>
  <c r="J77" i="35"/>
  <c r="G77" i="35"/>
  <c r="V76" i="35"/>
  <c r="T76" i="35"/>
  <c r="Q76" i="35"/>
  <c r="N76" i="35"/>
  <c r="K76" i="35"/>
  <c r="V75" i="35"/>
  <c r="T75" i="35"/>
  <c r="Q75" i="35"/>
  <c r="N75" i="35"/>
  <c r="K75" i="35"/>
  <c r="V74" i="35"/>
  <c r="T74" i="35"/>
  <c r="Q74" i="35"/>
  <c r="N74" i="35"/>
  <c r="K74" i="35"/>
  <c r="V73" i="35"/>
  <c r="T73" i="35"/>
  <c r="Q73" i="35"/>
  <c r="N73" i="35"/>
  <c r="K73" i="35"/>
  <c r="V72" i="35"/>
  <c r="T72" i="35"/>
  <c r="Q72" i="35"/>
  <c r="N72" i="35"/>
  <c r="K72" i="35"/>
  <c r="V71" i="35"/>
  <c r="T71" i="35"/>
  <c r="Q71" i="35"/>
  <c r="N71" i="35"/>
  <c r="K71" i="35"/>
  <c r="V70" i="35"/>
  <c r="T70" i="35"/>
  <c r="Q70" i="35"/>
  <c r="N70" i="35"/>
  <c r="K70" i="35"/>
  <c r="V69" i="35"/>
  <c r="T69" i="35"/>
  <c r="Q69" i="35"/>
  <c r="N69" i="35"/>
  <c r="K69" i="35"/>
  <c r="V68" i="35"/>
  <c r="T68" i="35"/>
  <c r="Q68" i="35"/>
  <c r="N68" i="35"/>
  <c r="K68" i="35"/>
  <c r="V67" i="35"/>
  <c r="T67" i="35"/>
  <c r="Q67" i="35"/>
  <c r="N67" i="35"/>
  <c r="K67" i="35"/>
  <c r="H67" i="35"/>
  <c r="Y66" i="35"/>
  <c r="S66" i="35"/>
  <c r="R66" i="35"/>
  <c r="P66" i="35"/>
  <c r="O66" i="35"/>
  <c r="M66" i="35"/>
  <c r="L66" i="35"/>
  <c r="J66" i="35"/>
  <c r="G66" i="35"/>
  <c r="V65" i="35"/>
  <c r="T65" i="35"/>
  <c r="Q65" i="35"/>
  <c r="N65" i="35"/>
  <c r="K65" i="35"/>
  <c r="V64" i="35"/>
  <c r="T64" i="35"/>
  <c r="Q64" i="35"/>
  <c r="N64" i="35"/>
  <c r="K64" i="35"/>
  <c r="V63" i="35"/>
  <c r="T63" i="35"/>
  <c r="Q63" i="35"/>
  <c r="N63" i="35"/>
  <c r="K63" i="35"/>
  <c r="V62" i="35"/>
  <c r="T62" i="35"/>
  <c r="Q62" i="35"/>
  <c r="N62" i="35"/>
  <c r="K62" i="35"/>
  <c r="V61" i="35"/>
  <c r="T61" i="35"/>
  <c r="Q61" i="35"/>
  <c r="N61" i="35"/>
  <c r="K61" i="35"/>
  <c r="V60" i="35"/>
  <c r="T60" i="35"/>
  <c r="Q60" i="35"/>
  <c r="N60" i="35"/>
  <c r="K60" i="35"/>
  <c r="V59" i="35"/>
  <c r="T59" i="35"/>
  <c r="Q59" i="35"/>
  <c r="N59" i="35"/>
  <c r="K59" i="35"/>
  <c r="V58" i="35"/>
  <c r="U58" i="35"/>
  <c r="E58" i="35" s="1"/>
  <c r="T58" i="35"/>
  <c r="Q58" i="35"/>
  <c r="N58" i="35"/>
  <c r="K58" i="35"/>
  <c r="V57" i="35"/>
  <c r="T57" i="35"/>
  <c r="Q57" i="35"/>
  <c r="N57" i="35"/>
  <c r="K57" i="35"/>
  <c r="V56" i="35"/>
  <c r="T56" i="35"/>
  <c r="Q56" i="35"/>
  <c r="N56" i="35"/>
  <c r="K56" i="35"/>
  <c r="Y55" i="35"/>
  <c r="S55" i="35"/>
  <c r="R55" i="35"/>
  <c r="P55" i="35"/>
  <c r="O55" i="35"/>
  <c r="M55" i="35"/>
  <c r="L55" i="35"/>
  <c r="J55" i="35"/>
  <c r="G55" i="35"/>
  <c r="V54" i="35"/>
  <c r="T54" i="35"/>
  <c r="Q54" i="35"/>
  <c r="N54" i="35"/>
  <c r="K54" i="35"/>
  <c r="V53" i="35"/>
  <c r="T53" i="35"/>
  <c r="Q53" i="35"/>
  <c r="N53" i="35"/>
  <c r="K53" i="35"/>
  <c r="V52" i="35"/>
  <c r="T52" i="35"/>
  <c r="Q52" i="35"/>
  <c r="N52" i="35"/>
  <c r="K52" i="35"/>
  <c r="V51" i="35"/>
  <c r="T51" i="35"/>
  <c r="Q51" i="35"/>
  <c r="N51" i="35"/>
  <c r="K51" i="35"/>
  <c r="V50" i="35"/>
  <c r="T50" i="35"/>
  <c r="Q50" i="35"/>
  <c r="N50" i="35"/>
  <c r="K50" i="35"/>
  <c r="V49" i="35"/>
  <c r="T49" i="35"/>
  <c r="Q49" i="35"/>
  <c r="N49" i="35"/>
  <c r="K49" i="35"/>
  <c r="H49" i="35"/>
  <c r="V48" i="35"/>
  <c r="T48" i="35"/>
  <c r="Q48" i="35"/>
  <c r="N48" i="35"/>
  <c r="K48" i="35"/>
  <c r="V47" i="35"/>
  <c r="T47" i="35"/>
  <c r="Q47" i="35"/>
  <c r="N47" i="35"/>
  <c r="K47" i="35"/>
  <c r="V46" i="35"/>
  <c r="T46" i="35"/>
  <c r="Q46" i="35"/>
  <c r="N46" i="35"/>
  <c r="K46" i="35"/>
  <c r="V45" i="35"/>
  <c r="U45" i="35"/>
  <c r="T45" i="35"/>
  <c r="Q45" i="35"/>
  <c r="N45" i="35"/>
  <c r="K45" i="35"/>
  <c r="Y44" i="35"/>
  <c r="S44" i="35"/>
  <c r="R44" i="35"/>
  <c r="P44" i="35"/>
  <c r="O44" i="35"/>
  <c r="M44" i="35"/>
  <c r="L44" i="35"/>
  <c r="J44" i="35"/>
  <c r="G44" i="35"/>
  <c r="V43" i="35"/>
  <c r="T43" i="35"/>
  <c r="Q43" i="35"/>
  <c r="N43" i="35"/>
  <c r="K43" i="35"/>
  <c r="V42" i="35"/>
  <c r="T42" i="35"/>
  <c r="Q42" i="35"/>
  <c r="N42" i="35"/>
  <c r="K42" i="35"/>
  <c r="V41" i="35"/>
  <c r="T41" i="35"/>
  <c r="Q41" i="35"/>
  <c r="N41" i="35"/>
  <c r="K41" i="35"/>
  <c r="V40" i="35"/>
  <c r="T40" i="35"/>
  <c r="Q40" i="35"/>
  <c r="N40" i="35"/>
  <c r="K40" i="35"/>
  <c r="V39" i="35"/>
  <c r="T39" i="35"/>
  <c r="Q39" i="35"/>
  <c r="N39" i="35"/>
  <c r="K39" i="35"/>
  <c r="V38" i="35"/>
  <c r="T38" i="35"/>
  <c r="Q38" i="35"/>
  <c r="N38" i="35"/>
  <c r="K38" i="35"/>
  <c r="V37" i="35"/>
  <c r="T37" i="35"/>
  <c r="Q37" i="35"/>
  <c r="N37" i="35"/>
  <c r="K37" i="35"/>
  <c r="V36" i="35"/>
  <c r="T36" i="35"/>
  <c r="Q36" i="35"/>
  <c r="N36" i="35"/>
  <c r="K36" i="35"/>
  <c r="V35" i="35"/>
  <c r="T35" i="35"/>
  <c r="Q35" i="35"/>
  <c r="N35" i="35"/>
  <c r="K35" i="35"/>
  <c r="V34" i="35"/>
  <c r="T34" i="35"/>
  <c r="Q34" i="35"/>
  <c r="N34" i="35"/>
  <c r="K34" i="35"/>
  <c r="Y33" i="35"/>
  <c r="Y24" i="35" s="1"/>
  <c r="S33" i="35"/>
  <c r="R33" i="35"/>
  <c r="P33" i="35"/>
  <c r="O33" i="35"/>
  <c r="M33" i="35"/>
  <c r="L33" i="35"/>
  <c r="J33" i="35"/>
  <c r="G33" i="35"/>
  <c r="V32" i="35"/>
  <c r="T32" i="35"/>
  <c r="Q32" i="35"/>
  <c r="N32" i="35"/>
  <c r="K32" i="35"/>
  <c r="V31" i="35"/>
  <c r="T31" i="35"/>
  <c r="Q31" i="35"/>
  <c r="N31" i="35"/>
  <c r="K31" i="35"/>
  <c r="V30" i="35"/>
  <c r="T30" i="35"/>
  <c r="Q30" i="35"/>
  <c r="N30" i="35"/>
  <c r="K30" i="35"/>
  <c r="V29" i="35"/>
  <c r="T29" i="35"/>
  <c r="Q29" i="35"/>
  <c r="N29" i="35"/>
  <c r="K29" i="35"/>
  <c r="V28" i="35"/>
  <c r="T28" i="35"/>
  <c r="Q28" i="35"/>
  <c r="N28" i="35"/>
  <c r="K28" i="35"/>
  <c r="V27" i="35"/>
  <c r="T27" i="35"/>
  <c r="Q27" i="35"/>
  <c r="N27" i="35"/>
  <c r="K27" i="35"/>
  <c r="V26" i="35"/>
  <c r="T26" i="35"/>
  <c r="Q26" i="35"/>
  <c r="N26" i="35"/>
  <c r="K26" i="35"/>
  <c r="V25" i="35"/>
  <c r="T25" i="35"/>
  <c r="Q25" i="35"/>
  <c r="N25" i="35"/>
  <c r="K25" i="35"/>
  <c r="S24" i="35"/>
  <c r="R24" i="35"/>
  <c r="P24" i="35"/>
  <c r="O24" i="35"/>
  <c r="M24" i="35"/>
  <c r="L24" i="35"/>
  <c r="J24" i="35"/>
  <c r="G24" i="35"/>
  <c r="V23" i="35"/>
  <c r="T23" i="35"/>
  <c r="Q23" i="35"/>
  <c r="N23" i="35"/>
  <c r="K23" i="35"/>
  <c r="V22" i="35"/>
  <c r="T22" i="35"/>
  <c r="Q22" i="35"/>
  <c r="N22" i="35"/>
  <c r="K22" i="35"/>
  <c r="V21" i="35"/>
  <c r="T21" i="35"/>
  <c r="Q21" i="35"/>
  <c r="N21" i="35"/>
  <c r="K21" i="35"/>
  <c r="V20" i="35"/>
  <c r="T20" i="35"/>
  <c r="Q20" i="35"/>
  <c r="N20" i="35"/>
  <c r="K20" i="35"/>
  <c r="V19" i="35"/>
  <c r="T19" i="35"/>
  <c r="Q19" i="35"/>
  <c r="N19" i="35"/>
  <c r="K19" i="35"/>
  <c r="V18" i="35"/>
  <c r="T18" i="35"/>
  <c r="Q18" i="35"/>
  <c r="N18" i="35"/>
  <c r="K18" i="35"/>
  <c r="V17" i="35"/>
  <c r="T17" i="35"/>
  <c r="Q17" i="35"/>
  <c r="N17" i="35"/>
  <c r="V16" i="35"/>
  <c r="T16" i="35"/>
  <c r="Q16" i="35"/>
  <c r="N16" i="35"/>
  <c r="K16" i="35"/>
  <c r="V15" i="35"/>
  <c r="S14" i="35"/>
  <c r="P14" i="35"/>
  <c r="M14" i="35"/>
  <c r="J14" i="35"/>
  <c r="G14" i="35"/>
  <c r="U84" i="35" l="1"/>
  <c r="X84" i="35" s="1"/>
  <c r="AA84" i="35" s="1"/>
  <c r="H60" i="35"/>
  <c r="U86" i="35"/>
  <c r="E86" i="35" s="1"/>
  <c r="N13" i="17"/>
  <c r="K77" i="35"/>
  <c r="U120" i="35"/>
  <c r="X120" i="35" s="1"/>
  <c r="AA120" i="35" s="1"/>
  <c r="H94" i="35"/>
  <c r="R14" i="35"/>
  <c r="T14" i="35" s="1"/>
  <c r="U62" i="35"/>
  <c r="X62" i="35" s="1"/>
  <c r="AA62" i="35" s="1"/>
  <c r="H71" i="35"/>
  <c r="H97" i="35"/>
  <c r="U107" i="35"/>
  <c r="W107" i="35" s="1"/>
  <c r="H89" i="35"/>
  <c r="U68" i="35"/>
  <c r="X68" i="35" s="1"/>
  <c r="AA68" i="35" s="1"/>
  <c r="H130" i="35"/>
  <c r="U76" i="35"/>
  <c r="X76" i="35" s="1"/>
  <c r="AA76" i="35" s="1"/>
  <c r="Y108" i="35"/>
  <c r="AA108" i="35" s="1"/>
  <c r="AA109" i="35"/>
  <c r="U63" i="35"/>
  <c r="X63" i="35" s="1"/>
  <c r="AA63" i="35" s="1"/>
  <c r="U104" i="35"/>
  <c r="X104" i="35" s="1"/>
  <c r="U75" i="35"/>
  <c r="E75" i="35" s="1"/>
  <c r="H78" i="35"/>
  <c r="H135" i="35"/>
  <c r="H31" i="35"/>
  <c r="H53" i="35"/>
  <c r="U90" i="35"/>
  <c r="X90" i="35" s="1"/>
  <c r="AA90" i="35" s="1"/>
  <c r="H72" i="35"/>
  <c r="U98" i="35"/>
  <c r="X98" i="35" s="1"/>
  <c r="AA98" i="35" s="1"/>
  <c r="H108" i="35"/>
  <c r="U117" i="35"/>
  <c r="W117" i="35" s="1"/>
  <c r="H28" i="35"/>
  <c r="U19" i="35"/>
  <c r="X19" i="35" s="1"/>
  <c r="AA19" i="35" s="1"/>
  <c r="U125" i="35"/>
  <c r="X125" i="35" s="1"/>
  <c r="H38" i="35"/>
  <c r="U91" i="35"/>
  <c r="X91" i="35" s="1"/>
  <c r="AA91" i="35" s="1"/>
  <c r="U127" i="35"/>
  <c r="X127" i="35" s="1"/>
  <c r="H56" i="35"/>
  <c r="U64" i="35"/>
  <c r="E64" i="35" s="1"/>
  <c r="U73" i="35"/>
  <c r="E73" i="35" s="1"/>
  <c r="H101" i="35"/>
  <c r="H109" i="35"/>
  <c r="H47" i="35"/>
  <c r="U50" i="35"/>
  <c r="W50" i="35" s="1"/>
  <c r="U85" i="35"/>
  <c r="X85" i="35" s="1"/>
  <c r="AA85" i="35" s="1"/>
  <c r="K100" i="35"/>
  <c r="H134" i="35"/>
  <c r="H82" i="35"/>
  <c r="I99" i="35"/>
  <c r="U52" i="35"/>
  <c r="E52" i="35" s="1"/>
  <c r="H59" i="35"/>
  <c r="U80" i="35"/>
  <c r="X80" i="35" s="1"/>
  <c r="AA80" i="35" s="1"/>
  <c r="H41" i="35"/>
  <c r="H36" i="35"/>
  <c r="H118" i="35"/>
  <c r="H48" i="35"/>
  <c r="U83" i="35"/>
  <c r="X83" i="35" s="1"/>
  <c r="AA83" i="35" s="1"/>
  <c r="U102" i="35"/>
  <c r="X102" i="35" s="1"/>
  <c r="U119" i="35"/>
  <c r="X119" i="35" s="1"/>
  <c r="AA119" i="35" s="1"/>
  <c r="U110" i="35"/>
  <c r="W110" i="35" s="1"/>
  <c r="U128" i="35"/>
  <c r="E128" i="35" s="1"/>
  <c r="F88" i="35"/>
  <c r="H88" i="35" s="1"/>
  <c r="H74" i="35"/>
  <c r="U57" i="35"/>
  <c r="W57" i="35" s="1"/>
  <c r="H39" i="35"/>
  <c r="H61" i="35"/>
  <c r="H79" i="35"/>
  <c r="U87" i="35"/>
  <c r="E87" i="35" s="1"/>
  <c r="U96" i="35"/>
  <c r="X96" i="35" s="1"/>
  <c r="AA96" i="35" s="1"/>
  <c r="H114" i="35"/>
  <c r="U132" i="35"/>
  <c r="X132" i="35" s="1"/>
  <c r="U43" i="35"/>
  <c r="E43" i="35" s="1"/>
  <c r="U34" i="35"/>
  <c r="X34" i="35" s="1"/>
  <c r="AA34" i="35" s="1"/>
  <c r="U69" i="35"/>
  <c r="X69" i="35" s="1"/>
  <c r="AA69" i="35" s="1"/>
  <c r="H123" i="35"/>
  <c r="F111" i="35"/>
  <c r="U111" i="35" s="1"/>
  <c r="U51" i="35"/>
  <c r="E51" i="35" s="1"/>
  <c r="H95" i="35"/>
  <c r="U115" i="35"/>
  <c r="X115" i="35" s="1"/>
  <c r="AA115" i="35" s="1"/>
  <c r="U124" i="35"/>
  <c r="X124" i="35" s="1"/>
  <c r="H131" i="35"/>
  <c r="H105" i="35"/>
  <c r="H42" i="35"/>
  <c r="T111" i="35"/>
  <c r="T122" i="35"/>
  <c r="R99" i="35"/>
  <c r="W93" i="35"/>
  <c r="W108" i="35"/>
  <c r="E108" i="35"/>
  <c r="K17" i="35"/>
  <c r="U17" i="35"/>
  <c r="X17" i="35" s="1"/>
  <c r="AA17" i="35" s="1"/>
  <c r="Q15" i="35"/>
  <c r="L14" i="35"/>
  <c r="N14" i="35" s="1"/>
  <c r="F133" i="35"/>
  <c r="U133" i="35" s="1"/>
  <c r="E133" i="35" s="1"/>
  <c r="U126" i="35"/>
  <c r="X126" i="35" s="1"/>
  <c r="F122" i="35"/>
  <c r="U122" i="35" s="1"/>
  <c r="X122" i="35" s="1"/>
  <c r="U116" i="35"/>
  <c r="X116" i="35" s="1"/>
  <c r="AA116" i="35" s="1"/>
  <c r="U113" i="35"/>
  <c r="E113" i="35" s="1"/>
  <c r="U121" i="35"/>
  <c r="E121" i="35" s="1"/>
  <c r="W120" i="35"/>
  <c r="U103" i="35"/>
  <c r="X103" i="35" s="1"/>
  <c r="H106" i="35"/>
  <c r="F100" i="35"/>
  <c r="H100" i="35" s="1"/>
  <c r="U92" i="35"/>
  <c r="X93" i="35"/>
  <c r="AA93" i="35" s="1"/>
  <c r="F77" i="35"/>
  <c r="U77" i="35" s="1"/>
  <c r="X77" i="35" s="1"/>
  <c r="AA77" i="35" s="1"/>
  <c r="H81" i="35"/>
  <c r="U70" i="35"/>
  <c r="E70" i="35" s="1"/>
  <c r="F66" i="35"/>
  <c r="H66" i="35" s="1"/>
  <c r="F55" i="35"/>
  <c r="U55" i="35" s="1"/>
  <c r="U65" i="35"/>
  <c r="X65" i="35" s="1"/>
  <c r="AA65" i="35" s="1"/>
  <c r="U46" i="35"/>
  <c r="X46" i="35" s="1"/>
  <c r="AA46" i="35" s="1"/>
  <c r="U54" i="35"/>
  <c r="X54" i="35" s="1"/>
  <c r="AA54" i="35" s="1"/>
  <c r="F44" i="35"/>
  <c r="U44" i="35" s="1"/>
  <c r="H37" i="35"/>
  <c r="H30" i="35"/>
  <c r="H29" i="35"/>
  <c r="H26" i="35"/>
  <c r="H16" i="35"/>
  <c r="Q100" i="35"/>
  <c r="N122" i="35"/>
  <c r="W81" i="35"/>
  <c r="W95" i="35"/>
  <c r="W123" i="35"/>
  <c r="L17" i="17"/>
  <c r="P17" i="17" s="1"/>
  <c r="K14" i="35"/>
  <c r="T66" i="35"/>
  <c r="T88" i="35"/>
  <c r="X130" i="35"/>
  <c r="W84" i="35"/>
  <c r="E95" i="35"/>
  <c r="W101" i="35"/>
  <c r="Q111" i="35"/>
  <c r="Q33" i="35"/>
  <c r="K55" i="35"/>
  <c r="W130" i="35"/>
  <c r="U16" i="35"/>
  <c r="X16" i="35" s="1"/>
  <c r="AA16" i="35" s="1"/>
  <c r="H23" i="35"/>
  <c r="H15" i="35"/>
  <c r="U41" i="35"/>
  <c r="X41" i="35" s="1"/>
  <c r="AA41" i="35" s="1"/>
  <c r="U40" i="35"/>
  <c r="X40" i="35" s="1"/>
  <c r="AA40" i="35" s="1"/>
  <c r="U30" i="35"/>
  <c r="E30" i="35" s="1"/>
  <c r="H27" i="35"/>
  <c r="U27" i="35"/>
  <c r="H32" i="35"/>
  <c r="U32" i="35"/>
  <c r="X32" i="35" s="1"/>
  <c r="AA32" i="35" s="1"/>
  <c r="U31" i="35"/>
  <c r="W31" i="35" s="1"/>
  <c r="U36" i="35"/>
  <c r="W36" i="35" s="1"/>
  <c r="U39" i="35"/>
  <c r="X39" i="35" s="1"/>
  <c r="AA39" i="35" s="1"/>
  <c r="H20" i="35"/>
  <c r="U20" i="35"/>
  <c r="X20" i="35" s="1"/>
  <c r="AA20" i="35" s="1"/>
  <c r="U21" i="35"/>
  <c r="W21" i="35" s="1"/>
  <c r="H21" i="35"/>
  <c r="U22" i="35"/>
  <c r="X22" i="35" s="1"/>
  <c r="AA22" i="35" s="1"/>
  <c r="H22" i="35"/>
  <c r="U28" i="35"/>
  <c r="W28" i="35" s="1"/>
  <c r="U23" i="35"/>
  <c r="W23" i="35" s="1"/>
  <c r="H43" i="35"/>
  <c r="H34" i="35"/>
  <c r="F24" i="35"/>
  <c r="H24" i="35" s="1"/>
  <c r="H25" i="35"/>
  <c r="U25" i="35"/>
  <c r="X25" i="35" s="1"/>
  <c r="AA25" i="35" s="1"/>
  <c r="H19" i="35"/>
  <c r="F33" i="35"/>
  <c r="U33" i="35" s="1"/>
  <c r="U29" i="35"/>
  <c r="X29" i="35" s="1"/>
  <c r="AA29" i="35" s="1"/>
  <c r="U42" i="35"/>
  <c r="E42" i="35" s="1"/>
  <c r="H35" i="35"/>
  <c r="U38" i="35"/>
  <c r="X38" i="35" s="1"/>
  <c r="AA38" i="35" s="1"/>
  <c r="U37" i="35"/>
  <c r="U35" i="35"/>
  <c r="X35" i="35" s="1"/>
  <c r="AA35" i="35" s="1"/>
  <c r="U26" i="35"/>
  <c r="W26" i="35" s="1"/>
  <c r="U18" i="35"/>
  <c r="X18" i="35" s="1"/>
  <c r="AA18" i="35" s="1"/>
  <c r="H18" i="35"/>
  <c r="H17" i="35"/>
  <c r="T44" i="35"/>
  <c r="Q55" i="35"/>
  <c r="O99" i="35"/>
  <c r="K122" i="35"/>
  <c r="E123" i="35"/>
  <c r="W135" i="35"/>
  <c r="X58" i="35"/>
  <c r="AA58" i="35" s="1"/>
  <c r="X59" i="35"/>
  <c r="AA59" i="35" s="1"/>
  <c r="T33" i="35"/>
  <c r="T55" i="35"/>
  <c r="W86" i="35"/>
  <c r="W109" i="35"/>
  <c r="W74" i="35"/>
  <c r="Q77" i="35"/>
  <c r="T77" i="35"/>
  <c r="W48" i="35"/>
  <c r="N55" i="35"/>
  <c r="E84" i="35"/>
  <c r="E101" i="35"/>
  <c r="E109" i="35"/>
  <c r="N24" i="35"/>
  <c r="W118" i="35"/>
  <c r="N133" i="35"/>
  <c r="W58" i="35"/>
  <c r="W59" i="35"/>
  <c r="W69" i="35"/>
  <c r="X71" i="35"/>
  <c r="AA71" i="35" s="1"/>
  <c r="W125" i="35"/>
  <c r="W129" i="35"/>
  <c r="Q133" i="35"/>
  <c r="V88" i="35"/>
  <c r="V100" i="35"/>
  <c r="W56" i="35"/>
  <c r="Q88" i="35"/>
  <c r="N111" i="35"/>
  <c r="T133" i="35"/>
  <c r="K66" i="35"/>
  <c r="V44" i="35"/>
  <c r="W49" i="35"/>
  <c r="Q44" i="35"/>
  <c r="X52" i="35"/>
  <c r="AA52" i="35" s="1"/>
  <c r="T24" i="35"/>
  <c r="K24" i="35"/>
  <c r="Q24" i="35"/>
  <c r="U15" i="35"/>
  <c r="X15" i="35" s="1"/>
  <c r="AA15" i="35" s="1"/>
  <c r="F14" i="35"/>
  <c r="K33" i="35"/>
  <c r="W47" i="35"/>
  <c r="Q66" i="35"/>
  <c r="X74" i="35"/>
  <c r="AA74" i="35" s="1"/>
  <c r="O13" i="35"/>
  <c r="N33" i="35"/>
  <c r="X49" i="35"/>
  <c r="AA49" i="35" s="1"/>
  <c r="X56" i="35"/>
  <c r="AA56" i="35" s="1"/>
  <c r="T100" i="35"/>
  <c r="E118" i="35"/>
  <c r="E120" i="35"/>
  <c r="E131" i="35"/>
  <c r="W131" i="35"/>
  <c r="O136" i="35"/>
  <c r="W61" i="35"/>
  <c r="E68" i="35"/>
  <c r="W71" i="35"/>
  <c r="W78" i="35"/>
  <c r="Q122" i="35"/>
  <c r="W105" i="35"/>
  <c r="W106" i="35"/>
  <c r="K111" i="35"/>
  <c r="W112" i="35"/>
  <c r="G136" i="35"/>
  <c r="V55" i="35"/>
  <c r="V66" i="35"/>
  <c r="E105" i="35"/>
  <c r="X106" i="35"/>
  <c r="E112" i="35"/>
  <c r="W134" i="35"/>
  <c r="X64" i="35"/>
  <c r="AA64" i="35" s="1"/>
  <c r="E74" i="35"/>
  <c r="K133" i="35"/>
  <c r="X134" i="35"/>
  <c r="AA134" i="35" s="1"/>
  <c r="X135" i="35"/>
  <c r="AA135" i="35" s="1"/>
  <c r="X94" i="35"/>
  <c r="AA94" i="35" s="1"/>
  <c r="V111" i="35"/>
  <c r="I136" i="35"/>
  <c r="K44" i="35"/>
  <c r="N77" i="35"/>
  <c r="W79" i="35"/>
  <c r="W94" i="35"/>
  <c r="V133" i="35"/>
  <c r="P136" i="35"/>
  <c r="X117" i="35"/>
  <c r="AA117" i="35" s="1"/>
  <c r="S136" i="35"/>
  <c r="X45" i="35"/>
  <c r="AA45" i="35" s="1"/>
  <c r="W45" i="35"/>
  <c r="E45" i="35"/>
  <c r="X53" i="35"/>
  <c r="AA53" i="35" s="1"/>
  <c r="W53" i="35"/>
  <c r="E53" i="35"/>
  <c r="X82" i="35"/>
  <c r="AA82" i="35" s="1"/>
  <c r="W82" i="35"/>
  <c r="X97" i="35"/>
  <c r="AA97" i="35" s="1"/>
  <c r="W97" i="35"/>
  <c r="E97" i="35"/>
  <c r="X129" i="35"/>
  <c r="E129" i="35"/>
  <c r="X67" i="35"/>
  <c r="AA67" i="35" s="1"/>
  <c r="W67" i="35"/>
  <c r="E67" i="35"/>
  <c r="N100" i="35"/>
  <c r="L99" i="35"/>
  <c r="X72" i="35"/>
  <c r="AA72" i="35" s="1"/>
  <c r="E72" i="35"/>
  <c r="V77" i="35"/>
  <c r="K88" i="35"/>
  <c r="X79" i="35"/>
  <c r="AA79" i="35" s="1"/>
  <c r="J136" i="35"/>
  <c r="W72" i="35"/>
  <c r="X89" i="35"/>
  <c r="AA89" i="35" s="1"/>
  <c r="W89" i="35"/>
  <c r="E89" i="35"/>
  <c r="X114" i="35"/>
  <c r="AA114" i="35" s="1"/>
  <c r="E114" i="35"/>
  <c r="W75" i="35"/>
  <c r="X107" i="35"/>
  <c r="E107" i="35"/>
  <c r="V14" i="35"/>
  <c r="X60" i="35"/>
  <c r="AA60" i="35" s="1"/>
  <c r="W60" i="35"/>
  <c r="E60" i="35"/>
  <c r="W114" i="35"/>
  <c r="Q14" i="35"/>
  <c r="M136" i="35"/>
  <c r="I13" i="35"/>
  <c r="V33" i="35"/>
  <c r="V122" i="35"/>
  <c r="V24" i="35"/>
  <c r="N44" i="35"/>
  <c r="N66" i="35"/>
  <c r="N88" i="35"/>
  <c r="K134" i="17"/>
  <c r="L134" i="17" s="1"/>
  <c r="P134" i="17" s="1"/>
  <c r="K135" i="17"/>
  <c r="L135" i="17" s="1"/>
  <c r="P135" i="17" s="1"/>
  <c r="F133" i="17"/>
  <c r="G133" i="17"/>
  <c r="H133" i="17"/>
  <c r="I133" i="17"/>
  <c r="J133" i="17"/>
  <c r="M133" i="17"/>
  <c r="R13" i="35" l="1"/>
  <c r="R136" i="35"/>
  <c r="T136" i="35" s="1"/>
  <c r="E76" i="35"/>
  <c r="X75" i="35"/>
  <c r="AA75" i="35" s="1"/>
  <c r="E69" i="35"/>
  <c r="W52" i="35"/>
  <c r="W102" i="35"/>
  <c r="X86" i="35"/>
  <c r="AA86" i="35" s="1"/>
  <c r="W62" i="35"/>
  <c r="H111" i="35"/>
  <c r="W87" i="35"/>
  <c r="W63" i="35"/>
  <c r="E102" i="35"/>
  <c r="E110" i="35"/>
  <c r="W119" i="35"/>
  <c r="W68" i="35"/>
  <c r="W76" i="35"/>
  <c r="E98" i="35"/>
  <c r="E104" i="35"/>
  <c r="Y107" i="35"/>
  <c r="AA107" i="35" s="1"/>
  <c r="W90" i="35"/>
  <c r="E90" i="35"/>
  <c r="X50" i="35"/>
  <c r="AA50" i="35" s="1"/>
  <c r="W104" i="35"/>
  <c r="X110" i="35"/>
  <c r="AA110" i="35" s="1"/>
  <c r="X87" i="35"/>
  <c r="AA87" i="35" s="1"/>
  <c r="E96" i="35"/>
  <c r="W73" i="35"/>
  <c r="E91" i="35"/>
  <c r="W80" i="35"/>
  <c r="W91" i="35"/>
  <c r="X43" i="35"/>
  <c r="AA43" i="35" s="1"/>
  <c r="W43" i="35"/>
  <c r="E57" i="35"/>
  <c r="W127" i="35"/>
  <c r="X128" i="35"/>
  <c r="X57" i="35"/>
  <c r="AA57" i="35" s="1"/>
  <c r="E117" i="35"/>
  <c r="W64" i="35"/>
  <c r="E85" i="35"/>
  <c r="W19" i="35"/>
  <c r="E83" i="35"/>
  <c r="U100" i="35"/>
  <c r="U99" i="35" s="1"/>
  <c r="H122" i="35"/>
  <c r="W98" i="35"/>
  <c r="W34" i="35"/>
  <c r="H55" i="35"/>
  <c r="E127" i="35"/>
  <c r="W83" i="35"/>
  <c r="X51" i="35"/>
  <c r="AA51" i="35" s="1"/>
  <c r="W128" i="35"/>
  <c r="W96" i="35"/>
  <c r="W51" i="35"/>
  <c r="W85" i="35"/>
  <c r="X73" i="35"/>
  <c r="AA73" i="35" s="1"/>
  <c r="W122" i="35"/>
  <c r="U88" i="35"/>
  <c r="X88" i="35" s="1"/>
  <c r="AA88" i="35" s="1"/>
  <c r="W132" i="35"/>
  <c r="H133" i="35"/>
  <c r="W116" i="35"/>
  <c r="E132" i="35"/>
  <c r="L13" i="35"/>
  <c r="E115" i="35"/>
  <c r="W124" i="35"/>
  <c r="W115" i="35"/>
  <c r="U66" i="35"/>
  <c r="W66" i="35" s="1"/>
  <c r="H77" i="35"/>
  <c r="L136" i="35"/>
  <c r="N136" i="35" s="1"/>
  <c r="W121" i="35"/>
  <c r="W126" i="35"/>
  <c r="E126" i="35"/>
  <c r="X113" i="35"/>
  <c r="AA113" i="35" s="1"/>
  <c r="X121" i="35"/>
  <c r="AA121" i="35" s="1"/>
  <c r="W17" i="35"/>
  <c r="W46" i="35"/>
  <c r="W70" i="35"/>
  <c r="X70" i="35"/>
  <c r="AA70" i="35" s="1"/>
  <c r="W113" i="35"/>
  <c r="W103" i="35"/>
  <c r="W65" i="35"/>
  <c r="W54" i="35"/>
  <c r="E103" i="35"/>
  <c r="E65" i="35"/>
  <c r="E116" i="35"/>
  <c r="W111" i="35"/>
  <c r="F99" i="35"/>
  <c r="X92" i="35"/>
  <c r="AA92" i="35" s="1"/>
  <c r="E92" i="35"/>
  <c r="W92" i="35"/>
  <c r="H44" i="35"/>
  <c r="E54" i="35"/>
  <c r="X133" i="35"/>
  <c r="AA133" i="35" s="1"/>
  <c r="W133" i="35"/>
  <c r="X31" i="35"/>
  <c r="AA31" i="35" s="1"/>
  <c r="X55" i="35"/>
  <c r="AA55" i="35" s="1"/>
  <c r="W16" i="35"/>
  <c r="W77" i="35"/>
  <c r="W20" i="35"/>
  <c r="E41" i="35"/>
  <c r="X21" i="35"/>
  <c r="AA21" i="35" s="1"/>
  <c r="H33" i="35"/>
  <c r="X36" i="35"/>
  <c r="AA36" i="35" s="1"/>
  <c r="W41" i="35"/>
  <c r="W39" i="35"/>
  <c r="W40" i="35"/>
  <c r="E40" i="35"/>
  <c r="E39" i="35"/>
  <c r="X23" i="35"/>
  <c r="AA23" i="35" s="1"/>
  <c r="W30" i="35"/>
  <c r="X30" i="35"/>
  <c r="AA30" i="35" s="1"/>
  <c r="W22" i="35"/>
  <c r="W32" i="35"/>
  <c r="W35" i="35"/>
  <c r="W25" i="35"/>
  <c r="X28" i="35"/>
  <c r="AA28" i="35" s="1"/>
  <c r="U24" i="35"/>
  <c r="W24" i="35" s="1"/>
  <c r="X27" i="35"/>
  <c r="AA27" i="35" s="1"/>
  <c r="W27" i="35"/>
  <c r="E32" i="35"/>
  <c r="E31" i="35"/>
  <c r="E28" i="35"/>
  <c r="X33" i="35"/>
  <c r="AA33" i="35" s="1"/>
  <c r="W42" i="35"/>
  <c r="W38" i="35"/>
  <c r="F13" i="35"/>
  <c r="W18" i="35"/>
  <c r="W29" i="35"/>
  <c r="X42" i="35"/>
  <c r="AA42" i="35" s="1"/>
  <c r="X37" i="35"/>
  <c r="AA37" i="35" s="1"/>
  <c r="W37" i="35"/>
  <c r="X26" i="35"/>
  <c r="AA26" i="35" s="1"/>
  <c r="W55" i="35"/>
  <c r="W33" i="35"/>
  <c r="U14" i="35"/>
  <c r="H14" i="35"/>
  <c r="W15" i="35"/>
  <c r="F136" i="35"/>
  <c r="H136" i="35" s="1"/>
  <c r="K136" i="35"/>
  <c r="X111" i="35"/>
  <c r="AA111" i="35" s="1"/>
  <c r="Q136" i="35"/>
  <c r="X44" i="35"/>
  <c r="AA44" i="35" s="1"/>
  <c r="W44" i="35"/>
  <c r="V136" i="35"/>
  <c r="E135" i="17"/>
  <c r="K133" i="17"/>
  <c r="L133" i="17" s="1"/>
  <c r="P133" i="17" s="1"/>
  <c r="E134" i="17"/>
  <c r="Y106" i="35" l="1"/>
  <c r="AA106" i="35" s="1"/>
  <c r="E100" i="35"/>
  <c r="X100" i="35"/>
  <c r="X99" i="35" s="1"/>
  <c r="W100" i="35"/>
  <c r="X66" i="35"/>
  <c r="AA66" i="35" s="1"/>
  <c r="W88" i="35"/>
  <c r="E66" i="35"/>
  <c r="U13" i="35"/>
  <c r="X24" i="35"/>
  <c r="AA24" i="35" s="1"/>
  <c r="X14" i="35"/>
  <c r="U136" i="35"/>
  <c r="W14" i="35"/>
  <c r="E133" i="17"/>
  <c r="M14" i="17"/>
  <c r="Y14" i="35" l="1"/>
  <c r="Y13" i="35" s="1"/>
  <c r="M13" i="17"/>
  <c r="M136" i="17" s="1"/>
  <c r="Y105" i="35"/>
  <c r="AA105" i="35" s="1"/>
  <c r="E125" i="35"/>
  <c r="E124" i="35"/>
  <c r="E122" i="35"/>
  <c r="E119" i="35"/>
  <c r="E111" i="35"/>
  <c r="E93" i="35"/>
  <c r="E94" i="35"/>
  <c r="E88" i="35"/>
  <c r="E81" i="35"/>
  <c r="E79" i="35"/>
  <c r="E80" i="35"/>
  <c r="E82" i="35"/>
  <c r="E62" i="35"/>
  <c r="E63" i="35"/>
  <c r="E61" i="35"/>
  <c r="E55" i="35"/>
  <c r="E50" i="35"/>
  <c r="E47" i="35"/>
  <c r="E48" i="35"/>
  <c r="E49" i="35"/>
  <c r="E44" i="35"/>
  <c r="E46" i="35"/>
  <c r="E33" i="35"/>
  <c r="E38" i="35"/>
  <c r="E18" i="35"/>
  <c r="E26" i="35"/>
  <c r="E27" i="35"/>
  <c r="X136" i="35"/>
  <c r="E24" i="35"/>
  <c r="E21" i="35"/>
  <c r="E34" i="35"/>
  <c r="E35" i="35"/>
  <c r="E22" i="35"/>
  <c r="E36" i="35"/>
  <c r="E20" i="35"/>
  <c r="E37" i="35"/>
  <c r="E23" i="35"/>
  <c r="E29" i="35"/>
  <c r="X13" i="35"/>
  <c r="E25" i="35"/>
  <c r="E77" i="35"/>
  <c r="E16" i="35"/>
  <c r="E19" i="35"/>
  <c r="E17" i="35"/>
  <c r="E14" i="35"/>
  <c r="E78" i="35"/>
  <c r="W136" i="35"/>
  <c r="E15" i="35"/>
  <c r="AA14" i="35" l="1"/>
  <c r="AA13" i="35" s="1"/>
  <c r="Y104" i="35"/>
  <c r="AA104" i="35" s="1"/>
  <c r="K21" i="17"/>
  <c r="L21" i="17" s="1"/>
  <c r="P21" i="17" s="1"/>
  <c r="K22" i="17"/>
  <c r="E22" i="17" s="1"/>
  <c r="Y103" i="35" l="1"/>
  <c r="AA103" i="35" s="1"/>
  <c r="E21" i="17"/>
  <c r="L22" i="17"/>
  <c r="P22" i="17" s="1"/>
  <c r="Y102" i="35" l="1"/>
  <c r="AA102" i="35" s="1"/>
  <c r="C14" i="34"/>
  <c r="Y101" i="35" l="1"/>
  <c r="AA101" i="35" s="1"/>
  <c r="M100" i="17"/>
  <c r="K132" i="17"/>
  <c r="K131" i="17"/>
  <c r="E131" i="17" s="1"/>
  <c r="K130" i="17"/>
  <c r="K129" i="17"/>
  <c r="K128" i="17"/>
  <c r="K127" i="17"/>
  <c r="E127" i="17" s="1"/>
  <c r="K126" i="17"/>
  <c r="K125" i="17"/>
  <c r="K124" i="17"/>
  <c r="K123" i="17"/>
  <c r="E123" i="17" s="1"/>
  <c r="K121" i="17"/>
  <c r="E121" i="17" s="1"/>
  <c r="K120" i="17"/>
  <c r="E120" i="17" s="1"/>
  <c r="K119" i="17"/>
  <c r="K118" i="17"/>
  <c r="K117" i="17"/>
  <c r="E117" i="17" s="1"/>
  <c r="K116" i="17"/>
  <c r="K115" i="17"/>
  <c r="E115" i="17" s="1"/>
  <c r="K114" i="17"/>
  <c r="K113" i="17"/>
  <c r="E113" i="17" s="1"/>
  <c r="K112" i="17"/>
  <c r="K110" i="17"/>
  <c r="K109" i="17"/>
  <c r="K108" i="17"/>
  <c r="K107" i="17"/>
  <c r="E107" i="17" s="1"/>
  <c r="K106" i="17"/>
  <c r="E106" i="17" s="1"/>
  <c r="K105" i="17"/>
  <c r="E105" i="17" s="1"/>
  <c r="K104" i="17"/>
  <c r="K103" i="17"/>
  <c r="E103" i="17" s="1"/>
  <c r="K102" i="17"/>
  <c r="K101" i="17"/>
  <c r="K98" i="17"/>
  <c r="K97" i="17"/>
  <c r="K96" i="17"/>
  <c r="K95" i="17"/>
  <c r="K94" i="17"/>
  <c r="K93" i="17"/>
  <c r="K92" i="17"/>
  <c r="K91" i="17"/>
  <c r="K90" i="17"/>
  <c r="K89" i="17"/>
  <c r="K87" i="17"/>
  <c r="K86" i="17"/>
  <c r="K85" i="17"/>
  <c r="K84" i="17"/>
  <c r="K83" i="17"/>
  <c r="K82" i="17"/>
  <c r="K81" i="17"/>
  <c r="K80" i="17"/>
  <c r="K79" i="17"/>
  <c r="K78" i="17"/>
  <c r="K76" i="17"/>
  <c r="K75" i="17"/>
  <c r="K74" i="17"/>
  <c r="K73" i="17"/>
  <c r="K72" i="17"/>
  <c r="K71" i="17"/>
  <c r="K70" i="17"/>
  <c r="K69" i="17"/>
  <c r="K68" i="17"/>
  <c r="K67" i="17"/>
  <c r="K65" i="17"/>
  <c r="K64" i="17"/>
  <c r="K63" i="17"/>
  <c r="K62" i="17"/>
  <c r="K61" i="17"/>
  <c r="K60" i="17"/>
  <c r="K59" i="17"/>
  <c r="K58" i="17"/>
  <c r="K57" i="17"/>
  <c r="K56" i="17"/>
  <c r="K54" i="17"/>
  <c r="K53" i="17"/>
  <c r="K52" i="17"/>
  <c r="K51" i="17"/>
  <c r="K50" i="17"/>
  <c r="K49" i="17"/>
  <c r="K48" i="17"/>
  <c r="K47" i="17"/>
  <c r="K46" i="17"/>
  <c r="K45" i="17"/>
  <c r="K43" i="17"/>
  <c r="K42" i="17"/>
  <c r="K41" i="17"/>
  <c r="K40" i="17"/>
  <c r="K39" i="17"/>
  <c r="K38" i="17"/>
  <c r="K37" i="17"/>
  <c r="K36" i="17"/>
  <c r="K35" i="17"/>
  <c r="K34" i="17"/>
  <c r="K32" i="17"/>
  <c r="K31" i="17"/>
  <c r="K30" i="17"/>
  <c r="K29" i="17"/>
  <c r="K28" i="17"/>
  <c r="K27" i="17"/>
  <c r="K26" i="17"/>
  <c r="K25" i="17"/>
  <c r="K23" i="17"/>
  <c r="K20" i="17"/>
  <c r="K19" i="17"/>
  <c r="K18" i="17"/>
  <c r="K16" i="17"/>
  <c r="K15" i="17"/>
  <c r="J122" i="17"/>
  <c r="I122" i="17"/>
  <c r="H122" i="17"/>
  <c r="G122" i="17"/>
  <c r="F122" i="17"/>
  <c r="J111" i="17"/>
  <c r="I111" i="17"/>
  <c r="H111" i="17"/>
  <c r="G111" i="17"/>
  <c r="F111" i="17"/>
  <c r="J100" i="17"/>
  <c r="I100" i="17"/>
  <c r="H100" i="17"/>
  <c r="G100" i="17"/>
  <c r="G99" i="17" s="1"/>
  <c r="F100" i="17"/>
  <c r="F99" i="17" s="1"/>
  <c r="J77" i="17"/>
  <c r="J66" i="17"/>
  <c r="J55" i="17"/>
  <c r="J44" i="17"/>
  <c r="J33" i="17"/>
  <c r="J24" i="17"/>
  <c r="J14" i="17"/>
  <c r="I77" i="17"/>
  <c r="I66" i="17"/>
  <c r="I55" i="17"/>
  <c r="I44" i="17"/>
  <c r="I33" i="17"/>
  <c r="I24" i="17"/>
  <c r="I14" i="17"/>
  <c r="I99" i="17" l="1"/>
  <c r="J99" i="17"/>
  <c r="H99" i="17"/>
  <c r="Y100" i="35"/>
  <c r="L19" i="17"/>
  <c r="P19" i="17" s="1"/>
  <c r="L28" i="17"/>
  <c r="P28" i="17" s="1"/>
  <c r="E28" i="17"/>
  <c r="L37" i="17"/>
  <c r="P37" i="17" s="1"/>
  <c r="L46" i="17"/>
  <c r="P46" i="17" s="1"/>
  <c r="L54" i="17"/>
  <c r="P54" i="17" s="1"/>
  <c r="E54" i="17"/>
  <c r="L63" i="17"/>
  <c r="P63" i="17" s="1"/>
  <c r="L71" i="17"/>
  <c r="P71" i="17" s="1"/>
  <c r="E71" i="17"/>
  <c r="L78" i="17"/>
  <c r="P78" i="17" s="1"/>
  <c r="L86" i="17"/>
  <c r="P86" i="17" s="1"/>
  <c r="E86" i="17"/>
  <c r="L94" i="17"/>
  <c r="P94" i="17" s="1"/>
  <c r="L102" i="17"/>
  <c r="P102" i="17" s="1"/>
  <c r="E102" i="17"/>
  <c r="L110" i="17"/>
  <c r="P110" i="17" s="1"/>
  <c r="E110" i="17"/>
  <c r="L124" i="17"/>
  <c r="L132" i="17"/>
  <c r="E132" i="17"/>
  <c r="L64" i="17"/>
  <c r="P64" i="17" s="1"/>
  <c r="E64" i="17"/>
  <c r="L79" i="17"/>
  <c r="P79" i="17" s="1"/>
  <c r="L87" i="17"/>
  <c r="P87" i="17" s="1"/>
  <c r="E87" i="17"/>
  <c r="L30" i="17"/>
  <c r="P30" i="17" s="1"/>
  <c r="E30" i="17"/>
  <c r="L39" i="17"/>
  <c r="P39" i="17" s="1"/>
  <c r="E39" i="17"/>
  <c r="L48" i="17"/>
  <c r="P48" i="17" s="1"/>
  <c r="L57" i="17"/>
  <c r="P57" i="17" s="1"/>
  <c r="E57" i="17"/>
  <c r="L65" i="17"/>
  <c r="P65" i="17" s="1"/>
  <c r="E65" i="17"/>
  <c r="L73" i="17"/>
  <c r="P73" i="17" s="1"/>
  <c r="E73" i="17"/>
  <c r="L80" i="17"/>
  <c r="P80" i="17" s="1"/>
  <c r="L96" i="17"/>
  <c r="P96" i="17" s="1"/>
  <c r="E96" i="17"/>
  <c r="L104" i="17"/>
  <c r="P104" i="17" s="1"/>
  <c r="E104" i="17"/>
  <c r="L119" i="17"/>
  <c r="P119" i="17" s="1"/>
  <c r="L126" i="17"/>
  <c r="E126" i="17"/>
  <c r="L47" i="17"/>
  <c r="P47" i="17" s="1"/>
  <c r="L31" i="17"/>
  <c r="P31" i="17" s="1"/>
  <c r="E31" i="17"/>
  <c r="L40" i="17"/>
  <c r="P40" i="17" s="1"/>
  <c r="E40" i="17"/>
  <c r="L49" i="17"/>
  <c r="P49" i="17" s="1"/>
  <c r="L58" i="17"/>
  <c r="P58" i="17" s="1"/>
  <c r="E58" i="17"/>
  <c r="L74" i="17"/>
  <c r="P74" i="17" s="1"/>
  <c r="E74" i="17"/>
  <c r="L81" i="17"/>
  <c r="P81" i="17" s="1"/>
  <c r="L89" i="17"/>
  <c r="P89" i="17" s="1"/>
  <c r="E89" i="17"/>
  <c r="L97" i="17"/>
  <c r="P97" i="17" s="1"/>
  <c r="E97" i="17"/>
  <c r="L112" i="17"/>
  <c r="P112" i="17" s="1"/>
  <c r="E112" i="17"/>
  <c r="L15" i="17"/>
  <c r="P15" i="17" s="1"/>
  <c r="L23" i="17"/>
  <c r="P23" i="17" s="1"/>
  <c r="E23" i="17"/>
  <c r="L32" i="17"/>
  <c r="P32" i="17" s="1"/>
  <c r="E32" i="17"/>
  <c r="L41" i="17"/>
  <c r="P41" i="17" s="1"/>
  <c r="E41" i="17"/>
  <c r="L50" i="17"/>
  <c r="P50" i="17" s="1"/>
  <c r="L59" i="17"/>
  <c r="P59" i="17" s="1"/>
  <c r="E59" i="17"/>
  <c r="L67" i="17"/>
  <c r="P67" i="17" s="1"/>
  <c r="E67" i="17"/>
  <c r="L75" i="17"/>
  <c r="P75" i="17" s="1"/>
  <c r="E75" i="17"/>
  <c r="L82" i="17"/>
  <c r="P82" i="17" s="1"/>
  <c r="L90" i="17"/>
  <c r="P90" i="17" s="1"/>
  <c r="E90" i="17"/>
  <c r="L98" i="17"/>
  <c r="P98" i="17" s="1"/>
  <c r="E98" i="17"/>
  <c r="L128" i="17"/>
  <c r="E128" i="17"/>
  <c r="L20" i="17"/>
  <c r="P20" i="17" s="1"/>
  <c r="E20" i="17"/>
  <c r="L125" i="17"/>
  <c r="L16" i="17"/>
  <c r="P16" i="17" s="1"/>
  <c r="L25" i="17"/>
  <c r="P25" i="17" s="1"/>
  <c r="L34" i="17"/>
  <c r="P34" i="17" s="1"/>
  <c r="L42" i="17"/>
  <c r="P42" i="17" s="1"/>
  <c r="E42" i="17"/>
  <c r="L51" i="17"/>
  <c r="P51" i="17" s="1"/>
  <c r="E51" i="17"/>
  <c r="L60" i="17"/>
  <c r="P60" i="17" s="1"/>
  <c r="E60" i="17"/>
  <c r="L68" i="17"/>
  <c r="P68" i="17" s="1"/>
  <c r="E68" i="17"/>
  <c r="L76" i="17"/>
  <c r="P76" i="17" s="1"/>
  <c r="E76" i="17"/>
  <c r="L83" i="17"/>
  <c r="P83" i="17" s="1"/>
  <c r="E83" i="17"/>
  <c r="L91" i="17"/>
  <c r="P91" i="17" s="1"/>
  <c r="E91" i="17"/>
  <c r="L114" i="17"/>
  <c r="P114" i="17" s="1"/>
  <c r="E114" i="17"/>
  <c r="L129" i="17"/>
  <c r="E129" i="17"/>
  <c r="L29" i="17"/>
  <c r="P29" i="17" s="1"/>
  <c r="L56" i="17"/>
  <c r="P56" i="17" s="1"/>
  <c r="E56" i="17"/>
  <c r="L72" i="17"/>
  <c r="P72" i="17" s="1"/>
  <c r="E72" i="17"/>
  <c r="L95" i="17"/>
  <c r="P95" i="17" s="1"/>
  <c r="E95" i="17"/>
  <c r="L26" i="17"/>
  <c r="P26" i="17" s="1"/>
  <c r="E26" i="17"/>
  <c r="L35" i="17"/>
  <c r="P35" i="17" s="1"/>
  <c r="L43" i="17"/>
  <c r="P43" i="17" s="1"/>
  <c r="E43" i="17"/>
  <c r="L52" i="17"/>
  <c r="P52" i="17" s="1"/>
  <c r="E52" i="17"/>
  <c r="L61" i="17"/>
  <c r="P61" i="17" s="1"/>
  <c r="L69" i="17"/>
  <c r="P69" i="17" s="1"/>
  <c r="E69" i="17"/>
  <c r="L84" i="17"/>
  <c r="P84" i="17" s="1"/>
  <c r="E84" i="17"/>
  <c r="L92" i="17"/>
  <c r="P92" i="17" s="1"/>
  <c r="E92" i="17"/>
  <c r="L108" i="17"/>
  <c r="P108" i="17" s="1"/>
  <c r="E108" i="17"/>
  <c r="L130" i="17"/>
  <c r="E130" i="17"/>
  <c r="L38" i="17"/>
  <c r="P38" i="17" s="1"/>
  <c r="E38" i="17"/>
  <c r="L118" i="17"/>
  <c r="P118" i="17" s="1"/>
  <c r="E118" i="17"/>
  <c r="L18" i="17"/>
  <c r="P18" i="17" s="1"/>
  <c r="E18" i="17"/>
  <c r="L27" i="17"/>
  <c r="P27" i="17" s="1"/>
  <c r="E27" i="17"/>
  <c r="L36" i="17"/>
  <c r="P36" i="17" s="1"/>
  <c r="L45" i="17"/>
  <c r="P45" i="17" s="1"/>
  <c r="E45" i="17"/>
  <c r="L53" i="17"/>
  <c r="P53" i="17" s="1"/>
  <c r="E53" i="17"/>
  <c r="L62" i="17"/>
  <c r="P62" i="17" s="1"/>
  <c r="L70" i="17"/>
  <c r="P70" i="17" s="1"/>
  <c r="E70" i="17"/>
  <c r="L85" i="17"/>
  <c r="P85" i="17" s="1"/>
  <c r="E85" i="17"/>
  <c r="L93" i="17"/>
  <c r="P93" i="17" s="1"/>
  <c r="L101" i="17"/>
  <c r="P101" i="17" s="1"/>
  <c r="E101" i="17"/>
  <c r="L109" i="17"/>
  <c r="P109" i="17" s="1"/>
  <c r="E109" i="17"/>
  <c r="L116" i="17"/>
  <c r="P116" i="17" s="1"/>
  <c r="E116" i="17"/>
  <c r="L103" i="17"/>
  <c r="P103" i="17" s="1"/>
  <c r="L105" i="17"/>
  <c r="P105" i="17" s="1"/>
  <c r="L120" i="17"/>
  <c r="P120" i="17" s="1"/>
  <c r="L106" i="17"/>
  <c r="P106" i="17" s="1"/>
  <c r="L113" i="17"/>
  <c r="P113" i="17" s="1"/>
  <c r="L121" i="17"/>
  <c r="P121" i="17" s="1"/>
  <c r="L107" i="17"/>
  <c r="P107" i="17" s="1"/>
  <c r="L115" i="17"/>
  <c r="P115" i="17" s="1"/>
  <c r="L117" i="17"/>
  <c r="P117" i="17" s="1"/>
  <c r="L123" i="17"/>
  <c r="L131" i="17"/>
  <c r="L127" i="17"/>
  <c r="K100" i="17"/>
  <c r="K111" i="17"/>
  <c r="K122" i="17"/>
  <c r="K99" i="17" l="1"/>
  <c r="AA100" i="35"/>
  <c r="L122" i="17"/>
  <c r="L111" i="17"/>
  <c r="P111" i="17" s="1"/>
  <c r="L100" i="17"/>
  <c r="E100" i="17"/>
  <c r="P100" i="17" l="1"/>
  <c r="L99" i="17"/>
  <c r="H77" i="17"/>
  <c r="G77" i="17"/>
  <c r="F77" i="17"/>
  <c r="H66" i="17"/>
  <c r="G66" i="17"/>
  <c r="F66" i="17"/>
  <c r="H55" i="17"/>
  <c r="G55" i="17"/>
  <c r="F55" i="17"/>
  <c r="H44" i="17"/>
  <c r="G44" i="17"/>
  <c r="F44" i="17"/>
  <c r="H33" i="17"/>
  <c r="G33" i="17"/>
  <c r="F33" i="17"/>
  <c r="H24" i="17"/>
  <c r="G24" i="17"/>
  <c r="F24" i="17"/>
  <c r="K77" i="17" l="1"/>
  <c r="K55" i="17"/>
  <c r="K33" i="17"/>
  <c r="K24" i="17"/>
  <c r="K44" i="17"/>
  <c r="K66" i="17"/>
  <c r="H14" i="17"/>
  <c r="G14" i="17"/>
  <c r="F14" i="17"/>
  <c r="L66" i="17" l="1"/>
  <c r="P66" i="17" s="1"/>
  <c r="E66" i="17"/>
  <c r="L44" i="17"/>
  <c r="P44" i="17" s="1"/>
  <c r="L55" i="17"/>
  <c r="P55" i="17" s="1"/>
  <c r="L77" i="17"/>
  <c r="P77" i="17" s="1"/>
  <c r="L24" i="17"/>
  <c r="P24" i="17" s="1"/>
  <c r="L33" i="17"/>
  <c r="P33" i="17" s="1"/>
  <c r="K14" i="17"/>
  <c r="C16" i="34" l="1"/>
  <c r="C18" i="34" s="1"/>
  <c r="L14" i="17"/>
  <c r="P14" i="17" l="1"/>
  <c r="I88" i="17" l="1"/>
  <c r="I13" i="17" s="1"/>
  <c r="I136" i="17" s="1"/>
  <c r="H88" i="17"/>
  <c r="H13" i="17" s="1"/>
  <c r="H136" i="17" s="1"/>
  <c r="F88" i="17"/>
  <c r="F13" i="17" s="1"/>
  <c r="F136" i="17" s="1"/>
  <c r="J88" i="17"/>
  <c r="J13" i="17" s="1"/>
  <c r="J136" i="17" s="1"/>
  <c r="G88" i="17"/>
  <c r="G13" i="17" s="1"/>
  <c r="G136" i="17" s="1"/>
  <c r="K88" i="17" l="1"/>
  <c r="K13" i="17" s="1"/>
  <c r="K136" i="17" s="1"/>
  <c r="L88" i="17" l="1"/>
  <c r="P88" i="17" l="1"/>
  <c r="P13" i="17" s="1"/>
  <c r="L13" i="17"/>
  <c r="L136" i="17" s="1"/>
  <c r="E17" i="17" l="1"/>
  <c r="E119" i="17" l="1"/>
  <c r="E111" i="17"/>
  <c r="E124" i="17"/>
  <c r="E125" i="17"/>
  <c r="E93" i="17"/>
  <c r="E94" i="17"/>
  <c r="E88" i="17"/>
  <c r="E81" i="17"/>
  <c r="E79" i="17"/>
  <c r="E80" i="17"/>
  <c r="E82" i="17"/>
  <c r="E61" i="17"/>
  <c r="E62" i="17"/>
  <c r="E63" i="17"/>
  <c r="E55" i="17"/>
  <c r="E29" i="17"/>
  <c r="E48" i="17"/>
  <c r="E49" i="17"/>
  <c r="E47" i="17"/>
  <c r="E46" i="17"/>
  <c r="E50" i="17"/>
  <c r="E44" i="17"/>
  <c r="E35" i="17"/>
  <c r="E34" i="17"/>
  <c r="E36" i="17"/>
  <c r="E37" i="17"/>
  <c r="E33" i="17"/>
  <c r="E19" i="17"/>
  <c r="E16" i="17"/>
  <c r="C10" i="34"/>
  <c r="E15" i="17"/>
  <c r="E25" i="17"/>
  <c r="E78" i="17"/>
  <c r="E122" i="17"/>
  <c r="E24" i="17"/>
  <c r="E77" i="17"/>
  <c r="E14" i="17"/>
  <c r="C4" i="34" l="1"/>
  <c r="C19" i="34"/>
  <c r="C13" i="34"/>
  <c r="D20" i="34" l="1"/>
  <c r="C21" i="34"/>
  <c r="D13" i="34" s="1"/>
  <c r="D19" i="34" l="1"/>
  <c r="D21" i="34"/>
  <c r="D11" i="34"/>
  <c r="D17" i="34"/>
  <c r="D14" i="34"/>
  <c r="D16" i="34"/>
  <c r="D18" i="34"/>
  <c r="D12" i="34"/>
  <c r="D10" i="34"/>
  <c r="C7" i="34"/>
  <c r="D6" i="34" s="1"/>
  <c r="N125" i="17"/>
  <c r="P125" i="17" s="1"/>
  <c r="N129" i="17"/>
  <c r="P129" i="17" s="1"/>
  <c r="N132" i="17"/>
  <c r="P132" i="17" s="1"/>
  <c r="N124" i="17"/>
  <c r="P124" i="17" s="1"/>
  <c r="N128" i="17"/>
  <c r="P128" i="17" s="1"/>
  <c r="N131" i="17"/>
  <c r="P131" i="17" s="1"/>
  <c r="N123" i="17"/>
  <c r="N127" i="17"/>
  <c r="P127" i="17" s="1"/>
  <c r="N130" i="17"/>
  <c r="P130" i="17" s="1"/>
  <c r="N126" i="17"/>
  <c r="P126" i="17" s="1"/>
  <c r="Y131" i="35"/>
  <c r="AA131" i="35" s="1"/>
  <c r="Y126" i="35"/>
  <c r="AA126" i="35" s="1"/>
  <c r="Y132" i="35"/>
  <c r="AA132" i="35" s="1"/>
  <c r="Y124" i="35"/>
  <c r="Y130" i="35"/>
  <c r="AA130" i="35" s="1"/>
  <c r="Y127" i="35"/>
  <c r="AA127" i="35" s="1"/>
  <c r="Y129" i="35"/>
  <c r="AA129" i="35" s="1"/>
  <c r="Y125" i="35"/>
  <c r="AA125" i="35" s="1"/>
  <c r="Y128" i="35"/>
  <c r="AA128" i="35"/>
  <c r="Y123" i="35"/>
  <c r="AA123" i="35" s="1"/>
  <c r="M122" i="17"/>
  <c r="M99" i="17" s="1"/>
  <c r="Y122" i="35" l="1"/>
  <c r="AA122" i="35" s="1"/>
  <c r="AA99" i="35" s="1"/>
  <c r="D4" i="34"/>
  <c r="D5" i="34"/>
  <c r="N122" i="17"/>
  <c r="N99" i="17" s="1"/>
  <c r="N136" i="17" s="1"/>
  <c r="P123" i="17"/>
  <c r="AA124" i="35"/>
  <c r="Y136" i="35" l="1"/>
  <c r="AA136" i="35" s="1"/>
  <c r="Y99" i="35"/>
  <c r="P122" i="17"/>
  <c r="P99" i="17" s="1"/>
  <c r="P136" i="17" s="1"/>
</calcChain>
</file>

<file path=xl/sharedStrings.xml><?xml version="1.0" encoding="utf-8"?>
<sst xmlns="http://schemas.openxmlformats.org/spreadsheetml/2006/main" count="261" uniqueCount="130">
  <si>
    <t>DIRECTIONS for BUDGETING</t>
  </si>
  <si>
    <t>DIRECTIONS for MONITORING</t>
  </si>
  <si>
    <t>Include a brief description In the "Comments" field whenever there is an expenditure greater than that estimated in the budget (the fields will become red)</t>
  </si>
  <si>
    <t>This spreadsheet must be updated every time a monitoring report is due</t>
  </si>
  <si>
    <t>https://www.xe.com/currencyconverter/</t>
  </si>
  <si>
    <t>use previous or current day exchange rate</t>
  </si>
  <si>
    <t>PARTNER NAME:</t>
  </si>
  <si>
    <t>GRANT TITLE:</t>
  </si>
  <si>
    <t>For Internal USE</t>
  </si>
  <si>
    <t xml:space="preserve"> %</t>
  </si>
  <si>
    <t>Year 1</t>
  </si>
  <si>
    <t>Year 2</t>
  </si>
  <si>
    <t>Year 3</t>
  </si>
  <si>
    <t>Year 4</t>
  </si>
  <si>
    <t>Year 5</t>
  </si>
  <si>
    <t>TOTAL</t>
  </si>
  <si>
    <t>COMMENTS</t>
  </si>
  <si>
    <t>Grant Composition Lines</t>
  </si>
  <si>
    <t>BUDGET</t>
  </si>
  <si>
    <t>VARIANCE</t>
  </si>
  <si>
    <t>ACTUALS</t>
  </si>
  <si>
    <t>Programmatic funding</t>
  </si>
  <si>
    <t>Org. Development inc. Safeguarding</t>
  </si>
  <si>
    <t>Co-funding pending</t>
  </si>
  <si>
    <t>Co-funding confirmed</t>
  </si>
  <si>
    <t>* this tab will be used by Laudes PMs for internal use</t>
  </si>
  <si>
    <t xml:space="preserve">Initiative </t>
  </si>
  <si>
    <t>(EUR)</t>
  </si>
  <si>
    <t>%  / Initiative Total</t>
  </si>
  <si>
    <t>Funder(s)</t>
  </si>
  <si>
    <t>Initiative funding by Laudes</t>
  </si>
  <si>
    <t>blocked fields</t>
  </si>
  <si>
    <t>open fields</t>
  </si>
  <si>
    <t>Initiative total costs</t>
  </si>
  <si>
    <t>Laudes Funding Categories</t>
  </si>
  <si>
    <t>%  / Laudes Total Funding</t>
  </si>
  <si>
    <t>Comment</t>
  </si>
  <si>
    <t>Top 1 Activtiy</t>
  </si>
  <si>
    <t>Top2 Activity</t>
  </si>
  <si>
    <t>Others</t>
  </si>
  <si>
    <t>General operating support</t>
  </si>
  <si>
    <t>Safeguarding</t>
  </si>
  <si>
    <t>External evaluation funding by Laudes</t>
  </si>
  <si>
    <t>Laudes total funding</t>
  </si>
  <si>
    <t>Guidelines:</t>
  </si>
  <si>
    <t>Definitions:</t>
  </si>
  <si>
    <t>* Please fill only the cells in blue</t>
  </si>
  <si>
    <t>Funds related to the initiative implementation including overheads, salaries, regranting.</t>
  </si>
  <si>
    <t>* The other cells contain formulas, so don't edit them -  the infomration comes from the tab "FINANCIAL PLAN"</t>
  </si>
  <si>
    <t>Organizational development comprises a large-range of processes and initiatives designed to help organizations to achieve their long-term mission and to strengthen their strategic positioning within society.</t>
  </si>
  <si>
    <t>* Please add the Top 2 budget lines + the sum of the other activities related to implementation</t>
  </si>
  <si>
    <t>General operating support (GOS)</t>
  </si>
  <si>
    <t>* if the initiative have a GOS component, the formula will capture the amount from the FINANCIAL PLAN" tab</t>
  </si>
  <si>
    <t xml:space="preserve">Funds specifically intended to help an organisation expand its capacity and improve its organisational performance. </t>
  </si>
  <si>
    <t>Capacity Building / Org. Development</t>
  </si>
  <si>
    <t>This includes costs for helping the organisation to comply with our minimum safeguarding requirements, organisational DD requirements (audit), etc.</t>
  </si>
  <si>
    <t>- Add budget  for SF if applicable after PM complete the Safeguarding assessment</t>
  </si>
  <si>
    <t>* in case the intiative have a budget for it, please add it</t>
  </si>
  <si>
    <t>* M&amp;E budget range should increase to between 5% to 7% of the initiative grant budget</t>
  </si>
  <si>
    <t>External Evaluation</t>
  </si>
  <si>
    <t>- Add budget for Evaluation if applicable</t>
  </si>
  <si>
    <t>EUR</t>
  </si>
  <si>
    <t>GBP</t>
  </si>
  <si>
    <t>USD</t>
  </si>
  <si>
    <t>Budgeting for better monitoring</t>
  </si>
  <si>
    <t>CO-Funding</t>
  </si>
  <si>
    <t>Overhead/Indirect Costs</t>
  </si>
  <si>
    <t>Support partners with a model in case there is no template</t>
  </si>
  <si>
    <t>Purpose of budget template</t>
  </si>
  <si>
    <t>In case you need to re-allocate budget line amounts, it is necessary to request an approval from the Laudes Foundation programme manager</t>
  </si>
  <si>
    <t>Currencies and Exchange rate</t>
  </si>
  <si>
    <t>Activity 1</t>
  </si>
  <si>
    <t>* this line should also add the amount for Safeguarding, if applicable</t>
  </si>
  <si>
    <t>Leverage confirmed</t>
  </si>
  <si>
    <t>sub activity 1</t>
  </si>
  <si>
    <t>Sub activity 2</t>
  </si>
  <si>
    <t>Sub activity 3</t>
  </si>
  <si>
    <t>FUNDING  LAUDES</t>
  </si>
  <si>
    <t>Budget Items</t>
  </si>
  <si>
    <t>Staff</t>
  </si>
  <si>
    <t>Include the amounts in the white lines in the "Budget" column ( the coloured lines have formulas inside)</t>
  </si>
  <si>
    <t>* Reach out to Willian Almeida or Tamirys Aquino for support about the template structure</t>
  </si>
  <si>
    <t>* Make sure that in the FINANCIAL PLAN tab, the grant composition line (Column C) is selected</t>
  </si>
  <si>
    <t>CO-FUNDING</t>
  </si>
  <si>
    <t>AMOUNT</t>
  </si>
  <si>
    <t>STATUS</t>
  </si>
  <si>
    <t>Project Activities/ Deliverables</t>
  </si>
  <si>
    <t>TOTAL INITIATIVE (Funding Laudes + Co-funding)</t>
  </si>
  <si>
    <t>Admin/Other Personnel</t>
  </si>
  <si>
    <t>Equipment</t>
  </si>
  <si>
    <t>Administrative</t>
  </si>
  <si>
    <t>Other</t>
  </si>
  <si>
    <t>xxxxxxxxxxx</t>
  </si>
  <si>
    <t>Sub activity 4</t>
  </si>
  <si>
    <t>Sub activity 5</t>
  </si>
  <si>
    <t>Sub activity 6</t>
  </si>
  <si>
    <t>Sub activity 7</t>
  </si>
  <si>
    <t>Sub activity 8</t>
  </si>
  <si>
    <t>Sub activity 9</t>
  </si>
  <si>
    <t>LOCAL CURRENCY</t>
  </si>
  <si>
    <t>ENTER CURRENCY (EUR, GBP, USD)</t>
  </si>
  <si>
    <t>* if the total shows red, theres is something to review in the Financial Plan tab</t>
  </si>
  <si>
    <t>When reporting back to Laudes team:</t>
  </si>
  <si>
    <t>Re-allocation of costs/budget lines</t>
  </si>
  <si>
    <t>Support partners with guidelines to better plan and monitor the project expenses, even if our template is not being used</t>
  </si>
  <si>
    <t>The budget is structured on: Project Activities/Deliverables and Overhead/Indirect Costs</t>
  </si>
  <si>
    <t>If you want to use our Monitoring Template</t>
  </si>
  <si>
    <t>This file keeps a copy of the budget in the tab "Monitoring template" - you just need to unhide it to start to use</t>
  </si>
  <si>
    <t>Laudes and Partners to align expectations during the proposal process</t>
  </si>
  <si>
    <t>Include the budget items (activities or accounts) and sub-items following the file structure</t>
  </si>
  <si>
    <t>If you add new lines to a section always include them below the last item described to keep the formulas</t>
  </si>
  <si>
    <t>This template has 5 years available - hide or unhide the years as required for the term of the grant</t>
  </si>
  <si>
    <t>The Laudes team is available to support you</t>
  </si>
  <si>
    <t>Laudes Foundation accepts budgets in EUR, GBP and USD – please use the currency in which you would like your grant to be paid</t>
  </si>
  <si>
    <t>We recommend, if possible, to include items in the same way that you would budget internally, to make the monitoring process easier</t>
  </si>
  <si>
    <t>If reporting by activity, make sure you have internal controls that will allow you to capture this information for when you complete the monitoring report</t>
  </si>
  <si>
    <t>Please add co-funding amounts in the budget line of the item it is supporting, and also inform us whether co-funding is confirmed and who the funder is in the comments section</t>
  </si>
  <si>
    <t>The columns are configured with colours and drop-downs to make easier for you to track and avoid forgetting a step</t>
  </si>
  <si>
    <t>We consider Overhead/Indirect Costs as the costs that cannot be identified within a program activity but are needed for the general administration of the organisation</t>
  </si>
  <si>
    <t>Please provide us with as much detail as you can</t>
  </si>
  <si>
    <t>Include in the "Actuals" column the amounts in the same currency of the budget, executed for each budget line</t>
  </si>
  <si>
    <t>If the allocation variance of a budget line is below 10%, no approval is needed, but the programme manager needs to be informed</t>
  </si>
  <si>
    <t>FUNDING  LAUDES- Local currency</t>
  </si>
  <si>
    <r>
      <t xml:space="preserve">You can delete white lines. The coloured lines can be </t>
    </r>
    <r>
      <rPr>
        <b/>
        <u/>
        <sz val="10"/>
        <rFont val="Nuckle Regular"/>
        <family val="3"/>
      </rPr>
      <t>hidden</t>
    </r>
    <r>
      <rPr>
        <sz val="10"/>
        <rFont val="Nuckle Regular"/>
        <family val="3"/>
      </rPr>
      <t>, but please don't delete them</t>
    </r>
  </si>
  <si>
    <t>If you are using a different local currency, make sure to enter the local exchange rate (to EUR) in the FINANCIAL PLAN tab (we have included a link to a conversion website and a field to add the exchange rate)</t>
  </si>
  <si>
    <t>If you are budgeting direct in one of the currencies we pay (EUR, GBP and USD) leave the exchange rate value as "1"</t>
  </si>
  <si>
    <t>Please agree the currency for your budget with you PM before you begin.</t>
  </si>
  <si>
    <t>XYZ</t>
  </si>
  <si>
    <t>add commnets about the line or the name of the co-funder</t>
  </si>
  <si>
    <t>If the co-funding amount relates to more than 1 funder, please add additional information in the comments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</si>
</sst>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-[$€-2]\ * #,##0_-;\-[$€-2]\ * #,##0_-;_-[$€-2]\ 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5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sz val="11"/>
      <color theme="0"/>
      <name val="Arial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Nuckle Regular"/>
      <family val="3"/>
    </font>
    <font>
      <sz val="11"/>
      <color theme="1"/>
      <name val="Nuckle Regular"/>
      <family val="3"/>
    </font>
    <font>
      <b/>
      <sz val="11"/>
      <color theme="1"/>
      <name val="Nuckle Regular"/>
      <family val="3"/>
    </font>
    <font>
      <sz val="9"/>
      <color theme="1"/>
      <name val="Nuckle Regular"/>
      <family val="3"/>
    </font>
    <font>
      <b/>
      <sz val="11"/>
      <color rgb="FF000000"/>
      <name val="Nuckle Regular"/>
      <family val="3"/>
    </font>
    <font>
      <sz val="10"/>
      <name val="Nuckle Regular"/>
      <family val="3"/>
    </font>
    <font>
      <b/>
      <u/>
      <sz val="11"/>
      <color theme="1"/>
      <name val="Nuckle Regular"/>
      <family val="3"/>
    </font>
    <font>
      <b/>
      <sz val="10"/>
      <name val="Nuckle Regular"/>
      <family val="3"/>
    </font>
    <font>
      <sz val="10"/>
      <color theme="1"/>
      <name val="Nuckle Regular"/>
      <family val="3"/>
    </font>
    <font>
      <b/>
      <sz val="10"/>
      <color theme="1"/>
      <name val="Nuckle Regular"/>
      <family val="3"/>
    </font>
    <font>
      <sz val="11"/>
      <name val="Nuckle Regular"/>
      <family val="3"/>
    </font>
    <font>
      <b/>
      <i/>
      <sz val="10"/>
      <name val="Nuckle Regular"/>
      <family val="3"/>
    </font>
    <font>
      <b/>
      <sz val="14"/>
      <name val="Nuckle Regular"/>
      <family val="3"/>
    </font>
    <font>
      <b/>
      <u/>
      <sz val="10"/>
      <name val="Nuckle Regular"/>
      <family val="3"/>
    </font>
    <font>
      <sz val="8"/>
      <name val="Arial"/>
    </font>
    <font>
      <u/>
      <sz val="12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8"/>
      </bottom>
      <diagonal/>
    </border>
  </borders>
  <cellStyleXfs count="8">
    <xf numFmtId="0" fontId="0" fillId="0" borderId="0"/>
    <xf numFmtId="0" fontId="2" fillId="0" borderId="0"/>
    <xf numFmtId="165" fontId="2" fillId="0" borderId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165" fontId="8" fillId="2" borderId="2" xfId="2" applyFont="1" applyFill="1" applyBorder="1" applyAlignment="1" applyProtection="1">
      <alignment horizontal="center" vertical="center"/>
      <protection hidden="1"/>
    </xf>
    <xf numFmtId="165" fontId="4" fillId="2" borderId="2" xfId="2" applyFont="1" applyFill="1" applyBorder="1" applyAlignment="1" applyProtection="1">
      <alignment horizontal="center" vertical="center"/>
      <protection hidden="1"/>
    </xf>
    <xf numFmtId="10" fontId="8" fillId="2" borderId="2" xfId="1" applyNumberFormat="1" applyFont="1" applyFill="1" applyBorder="1" applyAlignment="1" applyProtection="1">
      <alignment horizontal="center" vertical="center"/>
      <protection hidden="1"/>
    </xf>
    <xf numFmtId="0" fontId="8" fillId="2" borderId="2" xfId="1" applyFont="1" applyFill="1" applyBorder="1" applyAlignment="1" applyProtection="1">
      <alignment vertical="center"/>
      <protection hidden="1"/>
    </xf>
    <xf numFmtId="0" fontId="10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vertical="center"/>
      <protection hidden="1"/>
    </xf>
    <xf numFmtId="9" fontId="3" fillId="2" borderId="0" xfId="1" applyNumberFormat="1" applyFont="1" applyFill="1" applyBorder="1" applyAlignment="1" applyProtection="1">
      <alignment horizontal="center" vertical="center"/>
      <protection locked="0" hidden="1"/>
    </xf>
    <xf numFmtId="165" fontId="6" fillId="2" borderId="0" xfId="2" applyFont="1" applyFill="1" applyBorder="1" applyAlignment="1" applyProtection="1">
      <alignment vertical="center"/>
      <protection locked="0" hidden="1"/>
    </xf>
    <xf numFmtId="0" fontId="5" fillId="2" borderId="0" xfId="1" applyFont="1" applyFill="1" applyBorder="1" applyAlignment="1" applyProtection="1">
      <alignment horizontal="left" vertical="center"/>
      <protection locked="0" hidden="1"/>
    </xf>
    <xf numFmtId="0" fontId="2" fillId="0" borderId="0" xfId="0" applyFont="1"/>
    <xf numFmtId="0" fontId="14" fillId="0" borderId="0" xfId="0" applyFont="1"/>
    <xf numFmtId="0" fontId="8" fillId="0" borderId="2" xfId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locked="0" hidden="1"/>
    </xf>
    <xf numFmtId="165" fontId="8" fillId="5" borderId="2" xfId="2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Alignment="1" applyProtection="1">
      <alignment horizontal="center" vertical="center"/>
      <protection hidden="1"/>
    </xf>
    <xf numFmtId="0" fontId="10" fillId="2" borderId="0" xfId="1" applyFont="1" applyFill="1" applyAlignment="1" applyProtection="1">
      <alignment horizontal="center" vertical="center"/>
      <protection hidden="1"/>
    </xf>
    <xf numFmtId="0" fontId="18" fillId="0" borderId="0" xfId="0" applyFont="1"/>
    <xf numFmtId="0" fontId="18" fillId="0" borderId="0" xfId="1" applyFont="1"/>
    <xf numFmtId="0" fontId="14" fillId="6" borderId="0" xfId="0" applyFont="1" applyFill="1"/>
    <xf numFmtId="0" fontId="20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left" vertical="center"/>
    </xf>
    <xf numFmtId="3" fontId="16" fillId="9" borderId="0" xfId="0" applyNumberFormat="1" applyFont="1" applyFill="1" applyAlignment="1">
      <alignment horizontal="center" vertical="center"/>
    </xf>
    <xf numFmtId="9" fontId="16" fillId="8" borderId="0" xfId="7" applyFont="1" applyFill="1" applyBorder="1" applyAlignment="1">
      <alignment horizontal="center" vertical="center"/>
    </xf>
    <xf numFmtId="166" fontId="16" fillId="8" borderId="0" xfId="0" applyNumberFormat="1" applyFont="1" applyFill="1" applyAlignment="1">
      <alignment vertical="center"/>
    </xf>
    <xf numFmtId="0" fontId="0" fillId="9" borderId="0" xfId="0" applyFill="1"/>
    <xf numFmtId="0" fontId="16" fillId="8" borderId="7" xfId="0" applyFont="1" applyFill="1" applyBorder="1" applyAlignment="1">
      <alignment horizontal="left" vertical="center"/>
    </xf>
    <xf numFmtId="3" fontId="16" fillId="9" borderId="7" xfId="0" applyNumberFormat="1" applyFont="1" applyFill="1" applyBorder="1" applyAlignment="1">
      <alignment horizontal="center" vertical="center"/>
    </xf>
    <xf numFmtId="9" fontId="16" fillId="8" borderId="7" xfId="7" applyFont="1" applyFill="1" applyBorder="1" applyAlignment="1">
      <alignment horizontal="center" vertical="center"/>
    </xf>
    <xf numFmtId="166" fontId="16" fillId="8" borderId="7" xfId="0" applyNumberFormat="1" applyFont="1" applyFill="1" applyBorder="1" applyAlignment="1">
      <alignment vertical="center"/>
    </xf>
    <xf numFmtId="0" fontId="0" fillId="10" borderId="0" xfId="0" applyFill="1"/>
    <xf numFmtId="3" fontId="16" fillId="8" borderId="0" xfId="0" applyNumberFormat="1" applyFont="1" applyFill="1" applyAlignment="1">
      <alignment horizontal="center" vertical="center"/>
    </xf>
    <xf numFmtId="3" fontId="16" fillId="8" borderId="0" xfId="0" applyNumberFormat="1" applyFont="1" applyFill="1" applyAlignment="1">
      <alignment vertical="center"/>
    </xf>
    <xf numFmtId="3" fontId="20" fillId="7" borderId="0" xfId="0" applyNumberFormat="1" applyFont="1" applyFill="1" applyAlignment="1">
      <alignment horizontal="center" vertical="center"/>
    </xf>
    <xf numFmtId="0" fontId="21" fillId="0" borderId="0" xfId="0" applyFont="1"/>
    <xf numFmtId="0" fontId="22" fillId="0" borderId="8" xfId="0" applyFont="1" applyBorder="1" applyAlignment="1">
      <alignment horizontal="left" vertical="center"/>
    </xf>
    <xf numFmtId="3" fontId="22" fillId="9" borderId="8" xfId="0" applyNumberFormat="1" applyFont="1" applyFill="1" applyBorder="1" applyAlignment="1">
      <alignment horizontal="center" vertical="center"/>
    </xf>
    <xf numFmtId="9" fontId="22" fillId="0" borderId="9" xfId="7" applyFont="1" applyFill="1" applyBorder="1" applyAlignment="1">
      <alignment horizontal="center" vertical="center"/>
    </xf>
    <xf numFmtId="0" fontId="23" fillId="11" borderId="0" xfId="0" applyFont="1" applyFill="1" applyAlignment="1">
      <alignment horizontal="right" vertical="center" wrapText="1"/>
    </xf>
    <xf numFmtId="3" fontId="23" fillId="10" borderId="0" xfId="0" applyNumberFormat="1" applyFont="1" applyFill="1" applyAlignment="1">
      <alignment horizontal="center" vertical="center" wrapText="1"/>
    </xf>
    <xf numFmtId="9" fontId="23" fillId="0" borderId="10" xfId="7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right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9" fontId="23" fillId="0" borderId="9" xfId="7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3" fontId="22" fillId="11" borderId="8" xfId="0" applyNumberFormat="1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9" fontId="22" fillId="0" borderId="1" xfId="7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3" fontId="23" fillId="10" borderId="0" xfId="0" applyNumberFormat="1" applyFont="1" applyFill="1" applyAlignment="1">
      <alignment horizontal="center" vertical="center"/>
    </xf>
    <xf numFmtId="9" fontId="23" fillId="0" borderId="10" xfId="7" applyFont="1" applyFill="1" applyBorder="1" applyAlignment="1">
      <alignment horizontal="center" vertical="center"/>
    </xf>
    <xf numFmtId="0" fontId="16" fillId="11" borderId="0" xfId="0" applyFont="1" applyFill="1" applyAlignment="1">
      <alignment horizontal="left" vertical="center"/>
    </xf>
    <xf numFmtId="9" fontId="23" fillId="0" borderId="9" xfId="7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9" fontId="22" fillId="0" borderId="0" xfId="7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22" fillId="10" borderId="7" xfId="0" applyNumberFormat="1" applyFont="1" applyFill="1" applyBorder="1" applyAlignment="1">
      <alignment horizontal="center" vertical="center"/>
    </xf>
    <xf numFmtId="9" fontId="22" fillId="0" borderId="7" xfId="7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left" vertical="center"/>
    </xf>
    <xf numFmtId="3" fontId="22" fillId="11" borderId="0" xfId="0" applyNumberFormat="1" applyFont="1" applyFill="1" applyAlignment="1">
      <alignment horizontal="center" vertical="center"/>
    </xf>
    <xf numFmtId="0" fontId="17" fillId="11" borderId="0" xfId="0" applyFont="1" applyFill="1" applyAlignment="1">
      <alignment vertical="center"/>
    </xf>
    <xf numFmtId="0" fontId="24" fillId="12" borderId="0" xfId="1" applyFont="1" applyFill="1" applyAlignment="1" applyProtection="1">
      <alignment vertical="center"/>
      <protection hidden="1"/>
    </xf>
    <xf numFmtId="0" fontId="25" fillId="4" borderId="1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7" fillId="8" borderId="7" xfId="0" applyFont="1" applyFill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9" fillId="11" borderId="0" xfId="0" applyFont="1" applyFill="1" applyAlignment="1">
      <alignment horizontal="right" vertical="center" wrapText="1"/>
    </xf>
    <xf numFmtId="0" fontId="29" fillId="11" borderId="8" xfId="0" applyFont="1" applyFill="1" applyBorder="1" applyAlignment="1">
      <alignment horizontal="right" vertical="center" wrapText="1"/>
    </xf>
    <xf numFmtId="0" fontId="28" fillId="11" borderId="8" xfId="0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9" fillId="11" borderId="0" xfId="0" applyFont="1" applyFill="1" applyAlignment="1">
      <alignment horizontal="right" vertical="center"/>
    </xf>
    <xf numFmtId="0" fontId="29" fillId="11" borderId="8" xfId="0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8" fillId="11" borderId="7" xfId="0" applyFont="1" applyFill="1" applyBorder="1" applyAlignment="1">
      <alignment horizontal="left" vertical="center"/>
    </xf>
    <xf numFmtId="0" fontId="30" fillId="11" borderId="0" xfId="0" applyFont="1" applyFill="1" applyAlignment="1">
      <alignment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1" fillId="0" borderId="0" xfId="0" quotePrefix="1" applyFont="1" applyAlignment="1">
      <alignment wrapText="1"/>
    </xf>
    <xf numFmtId="0" fontId="31" fillId="0" borderId="0" xfId="0" quotePrefix="1" applyFont="1"/>
    <xf numFmtId="0" fontId="36" fillId="0" borderId="0" xfId="0" applyFont="1" applyAlignment="1">
      <alignment vertical="center"/>
    </xf>
    <xf numFmtId="0" fontId="37" fillId="0" borderId="0" xfId="1" applyFont="1"/>
    <xf numFmtId="0" fontId="15" fillId="0" borderId="0" xfId="6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8" fillId="0" borderId="0" xfId="0" applyFont="1"/>
    <xf numFmtId="14" fontId="9" fillId="2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vertical="center"/>
      <protection hidden="1"/>
    </xf>
    <xf numFmtId="0" fontId="11" fillId="0" borderId="12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/>
    <xf numFmtId="165" fontId="4" fillId="13" borderId="2" xfId="2" applyFont="1" applyFill="1" applyBorder="1" applyAlignment="1" applyProtection="1">
      <alignment horizontal="center" vertical="center"/>
      <protection hidden="1"/>
    </xf>
    <xf numFmtId="0" fontId="25" fillId="4" borderId="0" xfId="1" applyFont="1" applyFill="1" applyBorder="1" applyAlignment="1" applyProtection="1">
      <alignment horizontal="center" vertical="center"/>
      <protection hidden="1"/>
    </xf>
    <xf numFmtId="0" fontId="4" fillId="14" borderId="1" xfId="1" applyFont="1" applyFill="1" applyBorder="1" applyAlignment="1" applyProtection="1">
      <alignment vertical="center"/>
      <protection hidden="1"/>
    </xf>
    <xf numFmtId="0" fontId="9" fillId="14" borderId="5" xfId="1" applyFont="1" applyFill="1" applyBorder="1" applyAlignment="1" applyProtection="1">
      <alignment horizontal="center" vertical="center"/>
      <protection hidden="1"/>
    </xf>
    <xf numFmtId="0" fontId="4" fillId="14" borderId="6" xfId="1" applyFont="1" applyFill="1" applyBorder="1" applyAlignment="1" applyProtection="1">
      <alignment horizontal="left" vertical="center"/>
      <protection hidden="1"/>
    </xf>
    <xf numFmtId="0" fontId="9" fillId="14" borderId="2" xfId="1" applyFont="1" applyFill="1" applyBorder="1" applyAlignment="1" applyProtection="1">
      <alignment horizontal="center" vertical="center"/>
      <protection hidden="1"/>
    </xf>
    <xf numFmtId="0" fontId="9" fillId="14" borderId="2" xfId="1" applyFont="1" applyFill="1" applyBorder="1" applyAlignment="1" applyProtection="1">
      <alignment horizontal="center" vertical="center" wrapText="1"/>
      <protection hidden="1"/>
    </xf>
    <xf numFmtId="0" fontId="7" fillId="15" borderId="3" xfId="1" applyFont="1" applyFill="1" applyBorder="1" applyAlignment="1" applyProtection="1">
      <alignment vertical="center"/>
      <protection hidden="1"/>
    </xf>
    <xf numFmtId="0" fontId="7" fillId="15" borderId="4" xfId="1" applyFont="1" applyFill="1" applyBorder="1" applyAlignment="1" applyProtection="1">
      <alignment vertical="center"/>
      <protection hidden="1"/>
    </xf>
    <xf numFmtId="0" fontId="7" fillId="15" borderId="5" xfId="1" applyFont="1" applyFill="1" applyBorder="1" applyAlignment="1" applyProtection="1">
      <alignment vertical="center"/>
      <protection hidden="1"/>
    </xf>
    <xf numFmtId="0" fontId="9" fillId="16" borderId="2" xfId="1" applyFont="1" applyFill="1" applyBorder="1" applyAlignment="1" applyProtection="1">
      <alignment horizontal="center" vertical="center" wrapText="1"/>
      <protection hidden="1"/>
    </xf>
    <xf numFmtId="0" fontId="9" fillId="16" borderId="3" xfId="1" applyFont="1" applyFill="1" applyBorder="1" applyAlignment="1" applyProtection="1">
      <alignment horizontal="center" vertical="center" wrapText="1"/>
      <protection hidden="1"/>
    </xf>
    <xf numFmtId="0" fontId="9" fillId="17" borderId="6" xfId="1" applyFont="1" applyFill="1" applyBorder="1" applyAlignment="1" applyProtection="1">
      <alignment horizontal="center" vertical="center" wrapText="1"/>
      <protection hidden="1"/>
    </xf>
    <xf numFmtId="0" fontId="9" fillId="15" borderId="1" xfId="1" applyFont="1" applyFill="1" applyBorder="1" applyAlignment="1" applyProtection="1">
      <alignment horizontal="center" vertical="center" wrapText="1"/>
      <protection hidden="1"/>
    </xf>
    <xf numFmtId="0" fontId="9" fillId="15" borderId="6" xfId="1" applyFont="1" applyFill="1" applyBorder="1" applyAlignment="1" applyProtection="1">
      <alignment horizontal="center" vertical="center" wrapText="1"/>
      <protection hidden="1"/>
    </xf>
    <xf numFmtId="0" fontId="9" fillId="14" borderId="1" xfId="1" applyFont="1" applyFill="1" applyBorder="1" applyAlignment="1" applyProtection="1">
      <alignment horizontal="center" vertical="center" wrapText="1"/>
      <protection hidden="1"/>
    </xf>
    <xf numFmtId="0" fontId="9" fillId="14" borderId="6" xfId="1" applyFont="1" applyFill="1" applyBorder="1" applyAlignment="1" applyProtection="1">
      <alignment horizontal="center" vertical="center" wrapText="1"/>
      <protection hidden="1"/>
    </xf>
    <xf numFmtId="0" fontId="8" fillId="14" borderId="2" xfId="1" applyFont="1" applyFill="1" applyBorder="1" applyAlignment="1" applyProtection="1">
      <alignment vertical="center"/>
      <protection hidden="1"/>
    </xf>
    <xf numFmtId="10" fontId="8" fillId="14" borderId="2" xfId="1" applyNumberFormat="1" applyFont="1" applyFill="1" applyBorder="1" applyAlignment="1" applyProtection="1">
      <alignment horizontal="center" vertical="center"/>
      <protection hidden="1"/>
    </xf>
    <xf numFmtId="165" fontId="4" fillId="14" borderId="2" xfId="2" applyFont="1" applyFill="1" applyBorder="1" applyAlignment="1" applyProtection="1">
      <alignment horizontal="center" vertical="center"/>
      <protection hidden="1"/>
    </xf>
    <xf numFmtId="165" fontId="8" fillId="14" borderId="2" xfId="2" applyFont="1" applyFill="1" applyBorder="1" applyAlignment="1" applyProtection="1">
      <alignment horizontal="center" vertical="center"/>
      <protection hidden="1"/>
    </xf>
    <xf numFmtId="165" fontId="4" fillId="14" borderId="2" xfId="2" applyFont="1" applyFill="1" applyBorder="1" applyAlignment="1" applyProtection="1">
      <alignment vertical="center"/>
      <protection hidden="1"/>
    </xf>
    <xf numFmtId="0" fontId="9" fillId="16" borderId="3" xfId="1" applyFont="1" applyFill="1" applyBorder="1" applyAlignment="1" applyProtection="1">
      <alignment horizontal="center" vertical="center" wrapText="1"/>
      <protection hidden="1"/>
    </xf>
    <xf numFmtId="43" fontId="7" fillId="15" borderId="4" xfId="1" applyNumberFormat="1" applyFont="1" applyFill="1" applyBorder="1" applyAlignment="1" applyProtection="1">
      <alignment vertical="center"/>
      <protection hidden="1"/>
    </xf>
    <xf numFmtId="0" fontId="9" fillId="14" borderId="3" xfId="1" applyFont="1" applyFill="1" applyBorder="1" applyAlignment="1" applyProtection="1">
      <alignment horizontal="center" vertical="center" wrapText="1"/>
      <protection hidden="1"/>
    </xf>
    <xf numFmtId="0" fontId="9" fillId="16" borderId="3" xfId="1" applyFont="1" applyFill="1" applyBorder="1" applyAlignment="1" applyProtection="1">
      <alignment horizontal="center" vertical="center" wrapText="1"/>
      <protection hidden="1"/>
    </xf>
    <xf numFmtId="165" fontId="4" fillId="5" borderId="2" xfId="2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33" fillId="0" borderId="0" xfId="0" applyFont="1" applyAlignment="1">
      <alignment vertical="center"/>
    </xf>
    <xf numFmtId="0" fontId="41" fillId="0" borderId="0" xfId="6" applyFont="1" applyAlignment="1">
      <alignment horizontal="center" vertical="center" wrapText="1"/>
    </xf>
    <xf numFmtId="0" fontId="9" fillId="17" borderId="1" xfId="1" applyFont="1" applyFill="1" applyBorder="1" applyAlignment="1" applyProtection="1">
      <alignment horizontal="center" vertical="center" wrapText="1"/>
      <protection hidden="1"/>
    </xf>
    <xf numFmtId="0" fontId="9" fillId="14" borderId="3" xfId="1" applyFont="1" applyFill="1" applyBorder="1" applyAlignment="1" applyProtection="1">
      <alignment horizontal="center" vertical="center" wrapText="1"/>
      <protection hidden="1"/>
    </xf>
    <xf numFmtId="0" fontId="9" fillId="14" borderId="4" xfId="1" applyFont="1" applyFill="1" applyBorder="1" applyAlignment="1" applyProtection="1">
      <alignment horizontal="center" vertical="center" wrapText="1"/>
      <protection hidden="1"/>
    </xf>
    <xf numFmtId="0" fontId="9" fillId="14" borderId="5" xfId="1" applyFont="1" applyFill="1" applyBorder="1" applyAlignment="1" applyProtection="1">
      <alignment horizontal="center" vertical="center" wrapText="1"/>
      <protection hidden="1"/>
    </xf>
    <xf numFmtId="0" fontId="9" fillId="16" borderId="3" xfId="1" applyFont="1" applyFill="1" applyBorder="1" applyAlignment="1" applyProtection="1">
      <alignment horizontal="center" vertical="center" wrapText="1"/>
      <protection hidden="1"/>
    </xf>
    <xf numFmtId="0" fontId="9" fillId="16" borderId="4" xfId="1" applyFont="1" applyFill="1" applyBorder="1" applyAlignment="1" applyProtection="1">
      <alignment horizontal="center" vertical="center" wrapText="1"/>
      <protection hidden="1"/>
    </xf>
    <xf numFmtId="0" fontId="9" fillId="16" borderId="5" xfId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Alignment="1" applyProtection="1">
      <alignment horizontal="right" vertical="center" wrapText="1"/>
      <protection hidden="1"/>
    </xf>
    <xf numFmtId="0" fontId="10" fillId="2" borderId="0" xfId="1" applyFont="1" applyFill="1" applyAlignment="1" applyProtection="1">
      <alignment horizontal="right" vertical="center" wrapText="1"/>
      <protection hidden="1"/>
    </xf>
    <xf numFmtId="0" fontId="7" fillId="0" borderId="0" xfId="1" applyNumberFormat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 wrapText="1"/>
    </xf>
    <xf numFmtId="0" fontId="7" fillId="15" borderId="5" xfId="1" applyFont="1" applyFill="1" applyBorder="1" applyAlignment="1" applyProtection="1">
      <alignment vertical="center" wrapText="1"/>
      <protection hidden="1"/>
    </xf>
    <xf numFmtId="165" fontId="8" fillId="14" borderId="2" xfId="2" applyFont="1" applyFill="1" applyBorder="1" applyAlignment="1" applyProtection="1">
      <alignment horizontal="center" vertical="center" wrapText="1"/>
      <protection hidden="1"/>
    </xf>
    <xf numFmtId="165" fontId="8" fillId="2" borderId="2" xfId="2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Alignment="1" applyProtection="1">
      <alignment vertical="center" wrapText="1"/>
      <protection locked="0" hidden="1"/>
    </xf>
    <xf numFmtId="0" fontId="2" fillId="2" borderId="0" xfId="1" applyFont="1" applyFill="1" applyAlignment="1" applyProtection="1">
      <alignment vertical="center" wrapText="1"/>
      <protection hidden="1"/>
    </xf>
  </cellXfs>
  <cellStyles count="8">
    <cellStyle name="Hiperlink" xfId="6" builtinId="8"/>
    <cellStyle name="Normal" xfId="0" builtinId="0"/>
    <cellStyle name="Normal 2" xfId="1" xr:uid="{00000000-0005-0000-0000-000001000000}"/>
    <cellStyle name="Normal 3" xfId="4" xr:uid="{00000000-0005-0000-0000-000002000000}"/>
    <cellStyle name="Porcentagem 2" xfId="7" xr:uid="{BCAD83E1-D532-4392-89A0-1A377472ECB9}"/>
    <cellStyle name="Separador de milhares 2" xfId="2" xr:uid="{00000000-0005-0000-0000-000003000000}"/>
    <cellStyle name="Título 5" xfId="3" xr:uid="{00000000-0005-0000-0000-000004000000}"/>
    <cellStyle name="Vírgula 2" xfId="5" xr:uid="{00000000-0005-0000-0000-000005000000}"/>
  </cellStyles>
  <dxfs count="273">
    <dxf>
      <fill>
        <patternFill>
          <fgColor theme="5" tint="0.39991454817346722"/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ont>
        <color theme="0"/>
      </font>
      <fill>
        <patternFill patternType="solid">
          <fgColor theme="5" tint="0.59996337778862885"/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146049</xdr:colOff>
      <xdr:row>1</xdr:row>
      <xdr:rowOff>50800</xdr:rowOff>
    </xdr:from>
    <xdr:to>
      <xdr:col>5</xdr:col>
      <xdr:colOff>528073</xdr:colOff>
      <xdr:row>5</xdr:row>
      <xdr:rowOff>107950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90F6B47-71E4-4A83-9B49-E4AA873CC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49" y="212725"/>
          <a:ext cx="2734699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199761</xdr:colOff>
      <xdr:row>0</xdr:row>
      <xdr:rowOff>92605</xdr:rowOff>
    </xdr:from>
    <xdr:to>
      <xdr:col>3</xdr:col>
      <xdr:colOff>2433872</xdr:colOff>
      <xdr:row>5</xdr:row>
      <xdr:rowOff>36667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29A5D9E-5E95-4D90-BD6A-8D2DA680F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61" y="92605"/>
          <a:ext cx="2787514" cy="777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199761</xdr:colOff>
      <xdr:row>0</xdr:row>
      <xdr:rowOff>92605</xdr:rowOff>
    </xdr:from>
    <xdr:to>
      <xdr:col>3</xdr:col>
      <xdr:colOff>2433872</xdr:colOff>
      <xdr:row>5</xdr:row>
      <xdr:rowOff>36667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35DECC1-B48E-4B25-A3F2-AFF571B73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6" y="92605"/>
          <a:ext cx="2786561" cy="753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ur03.safelinks.protection.outlook.com/?url=https%3A%2F%2Fwww.xe.com%2Fcurrencyconverter%2F&amp;data=04%7C01%7Cw.almeida%40laudesfoundation.org%7Cd4bdc1e66a934333264908d92a7ec3ca%7Cf50c4e077e414a5d9cb0de6e757075c3%7C0%7C0%7C637587546195811399%7CUnknown%7CTWFpbGZsb3d8eyJWIjoiMC4wLjAwMDAiLCJQIjoiV2luMzIiLCJBTiI6Ik1haWwiLCJXVCI6Mn0%3D%7C1000&amp;sdata=iAgFpPSD3ZKrPPArX4zH5TprHJ59Z%2FegCVtLhtJe46w%3D&amp;reserved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ur03.safelinks.protection.outlook.com/?url=https%3A%2F%2Fwww.xe.com%2Fcurrencyconverter%2F&amp;data=04%7C01%7Cw.almeida%40laudesfoundation.org%7Cd4bdc1e66a934333264908d92a7ec3ca%7Cf50c4e077e414a5d9cb0de6e757075c3%7C0%7C0%7C637587546195811399%7CUnknown%7CTWFpbGZsb3d8eyJWIjoiMC4wLjAwMDAiLCJQIjoiV2luMzIiLCJBTiI6Ik1haWwiLCJXVCI6Mn0%3D%7C1000&amp;sdata=iAgFpPSD3ZKrPPArX4zH5TprHJ59Z%2FegCVtLhtJe46w%3D&amp;reserved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D309-8376-44E2-9072-35BAEA2A9A22}">
  <sheetPr>
    <tabColor theme="5" tint="0.59999389629810485"/>
  </sheetPr>
  <dimension ref="B3:M64"/>
  <sheetViews>
    <sheetView showGridLines="0" tabSelected="1" topLeftCell="A16" zoomScaleNormal="100" workbookViewId="0">
      <selection activeCell="B39" sqref="B39"/>
    </sheetView>
  </sheetViews>
  <sheetFormatPr defaultColWidth="8.7109375" defaultRowHeight="12.75" outlineLevelRow="1" x14ac:dyDescent="0.2"/>
  <cols>
    <col min="1" max="1" width="2.28515625" style="20" customWidth="1"/>
    <col min="2" max="2" width="9.28515625" style="20" customWidth="1"/>
    <col min="3" max="16384" width="8.7109375" style="20"/>
  </cols>
  <sheetData>
    <row r="3" spans="2:13" ht="18.75" x14ac:dyDescent="0.3">
      <c r="M3" s="99"/>
    </row>
    <row r="4" spans="2:13" x14ac:dyDescent="0.2">
      <c r="M4" s="93"/>
    </row>
    <row r="9" spans="2:13" ht="18.75" x14ac:dyDescent="0.3">
      <c r="B9" s="94" t="s">
        <v>68</v>
      </c>
    </row>
    <row r="11" spans="2:13" x14ac:dyDescent="0.2">
      <c r="B11" s="93" t="s">
        <v>67</v>
      </c>
    </row>
    <row r="12" spans="2:13" x14ac:dyDescent="0.2">
      <c r="B12" s="93" t="s">
        <v>104</v>
      </c>
    </row>
    <row r="13" spans="2:13" x14ac:dyDescent="0.2">
      <c r="B13" s="93" t="s">
        <v>108</v>
      </c>
    </row>
    <row r="14" spans="2:13" x14ac:dyDescent="0.2">
      <c r="B14" s="93"/>
    </row>
    <row r="16" spans="2:13" ht="18.75" x14ac:dyDescent="0.3">
      <c r="B16" s="94" t="s">
        <v>0</v>
      </c>
    </row>
    <row r="17" spans="2:2" x14ac:dyDescent="0.2">
      <c r="B17" s="82"/>
    </row>
    <row r="18" spans="2:2" outlineLevel="1" x14ac:dyDescent="0.2">
      <c r="B18" s="84" t="s">
        <v>105</v>
      </c>
    </row>
    <row r="19" spans="2:2" outlineLevel="1" x14ac:dyDescent="0.2">
      <c r="B19" s="93" t="s">
        <v>109</v>
      </c>
    </row>
    <row r="20" spans="2:2" outlineLevel="1" x14ac:dyDescent="0.2">
      <c r="B20" s="93" t="s">
        <v>80</v>
      </c>
    </row>
    <row r="21" spans="2:2" outlineLevel="1" x14ac:dyDescent="0.2">
      <c r="B21" s="93" t="s">
        <v>110</v>
      </c>
    </row>
    <row r="22" spans="2:2" outlineLevel="1" x14ac:dyDescent="0.2">
      <c r="B22" s="93" t="s">
        <v>123</v>
      </c>
    </row>
    <row r="23" spans="2:2" outlineLevel="1" x14ac:dyDescent="0.2">
      <c r="B23" s="93" t="s">
        <v>111</v>
      </c>
    </row>
    <row r="24" spans="2:2" outlineLevel="1" x14ac:dyDescent="0.2">
      <c r="B24" s="93" t="s">
        <v>112</v>
      </c>
    </row>
    <row r="25" spans="2:2" outlineLevel="1" x14ac:dyDescent="0.2">
      <c r="B25" s="93"/>
    </row>
    <row r="26" spans="2:2" outlineLevel="1" x14ac:dyDescent="0.2">
      <c r="B26" s="84" t="s">
        <v>70</v>
      </c>
    </row>
    <row r="27" spans="2:2" outlineLevel="1" x14ac:dyDescent="0.2">
      <c r="B27" s="93" t="s">
        <v>113</v>
      </c>
    </row>
    <row r="28" spans="2:2" outlineLevel="1" x14ac:dyDescent="0.2">
      <c r="B28" s="93" t="s">
        <v>124</v>
      </c>
    </row>
    <row r="29" spans="2:2" outlineLevel="1" x14ac:dyDescent="0.2">
      <c r="B29" s="93" t="s">
        <v>125</v>
      </c>
    </row>
    <row r="30" spans="2:2" outlineLevel="1" x14ac:dyDescent="0.2">
      <c r="B30" s="93" t="s">
        <v>126</v>
      </c>
    </row>
    <row r="31" spans="2:2" outlineLevel="1" x14ac:dyDescent="0.2">
      <c r="B31" s="93"/>
    </row>
    <row r="32" spans="2:2" outlineLevel="1" x14ac:dyDescent="0.2">
      <c r="B32" s="84" t="s">
        <v>64</v>
      </c>
    </row>
    <row r="33" spans="2:3" outlineLevel="1" x14ac:dyDescent="0.2">
      <c r="B33" s="93" t="s">
        <v>114</v>
      </c>
      <c r="C33" s="21"/>
    </row>
    <row r="34" spans="2:3" outlineLevel="1" x14ac:dyDescent="0.2">
      <c r="B34" s="93" t="s">
        <v>115</v>
      </c>
      <c r="C34" s="21"/>
    </row>
    <row r="35" spans="2:3" outlineLevel="1" x14ac:dyDescent="0.2">
      <c r="B35" s="93"/>
      <c r="C35" s="21"/>
    </row>
    <row r="36" spans="2:3" outlineLevel="1" x14ac:dyDescent="0.2">
      <c r="B36" s="84" t="s">
        <v>65</v>
      </c>
    </row>
    <row r="37" spans="2:3" outlineLevel="1" x14ac:dyDescent="0.2">
      <c r="B37" s="93" t="s">
        <v>116</v>
      </c>
    </row>
    <row r="38" spans="2:3" outlineLevel="1" x14ac:dyDescent="0.2">
      <c r="B38" s="93" t="s">
        <v>117</v>
      </c>
    </row>
    <row r="39" spans="2:3" outlineLevel="1" x14ac:dyDescent="0.2">
      <c r="B39" s="93" t="s">
        <v>129</v>
      </c>
    </row>
    <row r="40" spans="2:3" outlineLevel="1" x14ac:dyDescent="0.2">
      <c r="B40" s="93"/>
    </row>
    <row r="41" spans="2:3" outlineLevel="1" x14ac:dyDescent="0.2">
      <c r="B41" s="90" t="s">
        <v>66</v>
      </c>
    </row>
    <row r="42" spans="2:3" outlineLevel="1" x14ac:dyDescent="0.2">
      <c r="B42" s="93" t="s">
        <v>118</v>
      </c>
      <c r="C42" s="21"/>
    </row>
    <row r="43" spans="2:3" outlineLevel="1" x14ac:dyDescent="0.2">
      <c r="B43" s="93" t="s">
        <v>119</v>
      </c>
      <c r="C43" s="21"/>
    </row>
    <row r="44" spans="2:3" ht="15" x14ac:dyDescent="0.2">
      <c r="B44" s="89"/>
      <c r="C44" s="21"/>
    </row>
    <row r="45" spans="2:3" x14ac:dyDescent="0.2">
      <c r="B45" s="90"/>
      <c r="C45" s="21"/>
    </row>
    <row r="46" spans="2:3" ht="18.75" x14ac:dyDescent="0.3">
      <c r="B46" s="94" t="s">
        <v>1</v>
      </c>
      <c r="C46" s="21"/>
    </row>
    <row r="47" spans="2:3" ht="18.75" outlineLevel="1" x14ac:dyDescent="0.3">
      <c r="B47" s="94"/>
      <c r="C47" s="21"/>
    </row>
    <row r="48" spans="2:3" outlineLevel="1" x14ac:dyDescent="0.2">
      <c r="B48" s="84" t="s">
        <v>102</v>
      </c>
    </row>
    <row r="49" spans="2:2" outlineLevel="1" x14ac:dyDescent="0.2">
      <c r="B49" s="93" t="s">
        <v>2</v>
      </c>
    </row>
    <row r="50" spans="2:2" outlineLevel="1" x14ac:dyDescent="0.2">
      <c r="B50" s="93" t="s">
        <v>120</v>
      </c>
    </row>
    <row r="51" spans="2:2" outlineLevel="1" x14ac:dyDescent="0.2">
      <c r="B51" s="93" t="s">
        <v>3</v>
      </c>
    </row>
    <row r="52" spans="2:2" outlineLevel="1" x14ac:dyDescent="0.2">
      <c r="B52" s="93"/>
    </row>
    <row r="53" spans="2:2" outlineLevel="1" x14ac:dyDescent="0.2">
      <c r="B53" s="128" t="s">
        <v>106</v>
      </c>
    </row>
    <row r="54" spans="2:2" outlineLevel="1" x14ac:dyDescent="0.2">
      <c r="B54" s="93" t="s">
        <v>107</v>
      </c>
    </row>
    <row r="55" spans="2:2" outlineLevel="1" x14ac:dyDescent="0.2">
      <c r="B55" s="93"/>
    </row>
    <row r="56" spans="2:2" outlineLevel="1" x14ac:dyDescent="0.2">
      <c r="B56" s="128" t="s">
        <v>103</v>
      </c>
    </row>
    <row r="57" spans="2:2" outlineLevel="1" x14ac:dyDescent="0.2">
      <c r="B57" s="93" t="s">
        <v>69</v>
      </c>
    </row>
    <row r="58" spans="2:2" outlineLevel="1" x14ac:dyDescent="0.2">
      <c r="B58" s="93" t="s">
        <v>121</v>
      </c>
    </row>
    <row r="59" spans="2:2" outlineLevel="1" x14ac:dyDescent="0.2">
      <c r="B59" s="82"/>
    </row>
    <row r="60" spans="2:2" x14ac:dyDescent="0.2">
      <c r="B60" s="90"/>
    </row>
    <row r="61" spans="2:2" x14ac:dyDescent="0.2">
      <c r="B61" s="93"/>
    </row>
    <row r="62" spans="2:2" x14ac:dyDescent="0.2">
      <c r="B62" s="82"/>
    </row>
    <row r="63" spans="2:2" x14ac:dyDescent="0.2">
      <c r="B63" s="90"/>
    </row>
    <row r="64" spans="2:2" x14ac:dyDescent="0.2">
      <c r="B64" s="93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theme="4" tint="0.39997558519241921"/>
  </sheetPr>
  <dimension ref="C7:Q142"/>
  <sheetViews>
    <sheetView showGridLines="0" zoomScale="70" zoomScaleNormal="70" workbookViewId="0">
      <pane xSplit="5" ySplit="12" topLeftCell="I13" activePane="bottomRight" state="frozen"/>
      <selection pane="topRight" activeCell="G1" sqref="G1"/>
      <selection pane="bottomLeft" activeCell="A8" sqref="A8"/>
      <selection pane="bottomRight" activeCell="Q16" sqref="Q16"/>
    </sheetView>
  </sheetViews>
  <sheetFormatPr defaultColWidth="9.140625" defaultRowHeight="12.75" outlineLevelRow="1" x14ac:dyDescent="0.2"/>
  <cols>
    <col min="1" max="1" width="2.85546875" style="13" customWidth="1"/>
    <col min="2" max="2" width="5.28515625" style="13" customWidth="1"/>
    <col min="3" max="3" width="39.28515625" style="13" hidden="1" customWidth="1"/>
    <col min="4" max="4" width="94.140625" style="13" customWidth="1"/>
    <col min="5" max="5" width="13.140625" style="13" customWidth="1"/>
    <col min="6" max="6" width="22.7109375" style="13" bestFit="1" customWidth="1"/>
    <col min="7" max="8" width="20.140625" style="13" customWidth="1"/>
    <col min="9" max="10" width="21.85546875" style="13" customWidth="1"/>
    <col min="11" max="11" width="22.140625" style="13" bestFit="1" customWidth="1"/>
    <col min="12" max="12" width="23.28515625" style="13" customWidth="1"/>
    <col min="13" max="13" width="22.140625" style="13" bestFit="1" customWidth="1"/>
    <col min="14" max="14" width="22.140625" style="13" customWidth="1"/>
    <col min="15" max="15" width="34.140625" style="13" bestFit="1" customWidth="1"/>
    <col min="16" max="16" width="22.140625" style="13" customWidth="1"/>
    <col min="17" max="17" width="56.42578125" style="145" customWidth="1"/>
    <col min="18" max="16384" width="9.140625" style="13"/>
  </cols>
  <sheetData>
    <row r="7" spans="3:17" ht="15" x14ac:dyDescent="0.2">
      <c r="D7" s="129" t="s">
        <v>4</v>
      </c>
      <c r="E7" s="9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7"/>
    </row>
    <row r="8" spans="3:17" s="6" customFormat="1" ht="18.75" x14ac:dyDescent="0.2">
      <c r="D8" s="19" t="s">
        <v>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38"/>
    </row>
    <row r="9" spans="3:17" ht="39.950000000000003" customHeight="1" x14ac:dyDescent="0.2">
      <c r="D9" s="18">
        <v>1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139"/>
    </row>
    <row r="10" spans="3:17" ht="35.1" customHeight="1" x14ac:dyDescent="0.2">
      <c r="D10" s="102" t="s">
        <v>6</v>
      </c>
      <c r="E10" s="97"/>
      <c r="F10" s="97"/>
      <c r="G10" s="97"/>
      <c r="H10" s="97"/>
      <c r="I10" s="97"/>
      <c r="J10" s="97"/>
      <c r="K10" s="97"/>
      <c r="L10" s="97"/>
      <c r="M10" s="98"/>
      <c r="N10" s="98"/>
      <c r="O10" s="98"/>
      <c r="P10" s="98"/>
      <c r="Q10" s="140"/>
    </row>
    <row r="11" spans="3:17" ht="45" x14ac:dyDescent="0.2">
      <c r="C11" s="66" t="s">
        <v>8</v>
      </c>
      <c r="D11" s="102" t="s">
        <v>7</v>
      </c>
      <c r="E11" s="103" t="s">
        <v>9</v>
      </c>
      <c r="F11" s="124" t="s">
        <v>10</v>
      </c>
      <c r="G11" s="124" t="s">
        <v>11</v>
      </c>
      <c r="H11" s="124" t="s">
        <v>12</v>
      </c>
      <c r="I11" s="124" t="s">
        <v>13</v>
      </c>
      <c r="J11" s="124" t="s">
        <v>14</v>
      </c>
      <c r="K11" s="125" t="s">
        <v>122</v>
      </c>
      <c r="L11" s="111" t="s">
        <v>77</v>
      </c>
      <c r="M11" s="130" t="s">
        <v>83</v>
      </c>
      <c r="N11" s="130"/>
      <c r="O11" s="130"/>
      <c r="P11" s="113" t="s">
        <v>87</v>
      </c>
      <c r="Q11" s="115" t="s">
        <v>16</v>
      </c>
    </row>
    <row r="12" spans="3:17" ht="40.5" customHeight="1" x14ac:dyDescent="0.2">
      <c r="C12" s="67" t="s">
        <v>17</v>
      </c>
      <c r="D12" s="104" t="s">
        <v>78</v>
      </c>
      <c r="E12" s="105"/>
      <c r="F12" s="106" t="s">
        <v>18</v>
      </c>
      <c r="G12" s="106" t="s">
        <v>18</v>
      </c>
      <c r="H12" s="106" t="s">
        <v>18</v>
      </c>
      <c r="I12" s="106" t="s">
        <v>18</v>
      </c>
      <c r="J12" s="106" t="s">
        <v>18</v>
      </c>
      <c r="K12" s="110" t="s">
        <v>99</v>
      </c>
      <c r="L12" s="110" t="s">
        <v>100</v>
      </c>
      <c r="M12" s="112" t="s">
        <v>99</v>
      </c>
      <c r="N12" s="112" t="s">
        <v>100</v>
      </c>
      <c r="O12" s="112" t="s">
        <v>85</v>
      </c>
      <c r="P12" s="114" t="s">
        <v>18</v>
      </c>
      <c r="Q12" s="116"/>
    </row>
    <row r="13" spans="3:17" ht="24" customHeight="1" x14ac:dyDescent="0.2">
      <c r="C13" s="101"/>
      <c r="D13" s="107" t="s">
        <v>86</v>
      </c>
      <c r="E13" s="108"/>
      <c r="F13" s="123">
        <f t="shared" ref="F13:N13" si="0">SUM(F14:F98)/2</f>
        <v>1310000</v>
      </c>
      <c r="G13" s="123">
        <f t="shared" si="0"/>
        <v>200000</v>
      </c>
      <c r="H13" s="123">
        <f t="shared" si="0"/>
        <v>200000</v>
      </c>
      <c r="I13" s="123">
        <f t="shared" si="0"/>
        <v>200000</v>
      </c>
      <c r="J13" s="123">
        <f t="shared" si="0"/>
        <v>200000</v>
      </c>
      <c r="K13" s="123">
        <f t="shared" si="0"/>
        <v>2110000</v>
      </c>
      <c r="L13" s="123">
        <f t="shared" si="0"/>
        <v>2110000</v>
      </c>
      <c r="M13" s="123">
        <f t="shared" si="0"/>
        <v>40000</v>
      </c>
      <c r="N13" s="123">
        <f t="shared" si="0"/>
        <v>40000</v>
      </c>
      <c r="O13" s="108"/>
      <c r="P13" s="123">
        <f>SUM(P14:P98)/2</f>
        <v>2150000</v>
      </c>
      <c r="Q13" s="141"/>
    </row>
    <row r="14" spans="3:17" ht="45" customHeight="1" x14ac:dyDescent="0.2">
      <c r="C14" s="68" t="s">
        <v>21</v>
      </c>
      <c r="D14" s="117" t="s">
        <v>71</v>
      </c>
      <c r="E14" s="118">
        <f>IF(K14=0,"-",K14/$K$136)</f>
        <v>0.24778761061946902</v>
      </c>
      <c r="F14" s="119">
        <f>SUM(F15:F23)</f>
        <v>160000</v>
      </c>
      <c r="G14" s="119">
        <f>SUM(G15:G23)</f>
        <v>100000</v>
      </c>
      <c r="H14" s="119">
        <f>SUM(H15:H23)</f>
        <v>100000</v>
      </c>
      <c r="I14" s="119">
        <f>SUM(I15:I23)</f>
        <v>100000</v>
      </c>
      <c r="J14" s="119">
        <f>SUM(J15:J23)</f>
        <v>100000</v>
      </c>
      <c r="K14" s="119">
        <f t="shared" ref="K14:K45" si="1">+F14+G14+H14+I14+J14</f>
        <v>560000</v>
      </c>
      <c r="L14" s="119">
        <f t="shared" ref="L14:L45" si="2">K14/$D$9</f>
        <v>560000</v>
      </c>
      <c r="M14" s="119">
        <f>SUM(M15:M23)</f>
        <v>40000</v>
      </c>
      <c r="N14" s="119">
        <f>SUM(N15:N23)</f>
        <v>40000</v>
      </c>
      <c r="O14" s="119"/>
      <c r="P14" s="119">
        <f>L14+N14</f>
        <v>600000</v>
      </c>
      <c r="Q14" s="142"/>
    </row>
    <row r="15" spans="3:17" ht="45" customHeight="1" outlineLevel="1" x14ac:dyDescent="0.2">
      <c r="D15" s="4" t="s">
        <v>74</v>
      </c>
      <c r="E15" s="3">
        <f>IF(K15=0,"-",K15/$K$136)</f>
        <v>0.19911504424778761</v>
      </c>
      <c r="F15" s="2">
        <v>50000</v>
      </c>
      <c r="G15" s="2">
        <v>100000</v>
      </c>
      <c r="H15" s="2">
        <v>100000</v>
      </c>
      <c r="I15" s="2">
        <v>100000</v>
      </c>
      <c r="J15" s="2">
        <v>100000</v>
      </c>
      <c r="K15" s="2">
        <f t="shared" si="1"/>
        <v>450000</v>
      </c>
      <c r="L15" s="17">
        <f t="shared" si="2"/>
        <v>450000</v>
      </c>
      <c r="M15" s="2">
        <v>10000</v>
      </c>
      <c r="N15" s="126">
        <f>M15/$D$9</f>
        <v>10000</v>
      </c>
      <c r="O15" s="100" t="s">
        <v>24</v>
      </c>
      <c r="P15" s="2">
        <f t="shared" ref="P15:P78" si="3">L15+N15</f>
        <v>460000</v>
      </c>
      <c r="Q15" s="143" t="s">
        <v>128</v>
      </c>
    </row>
    <row r="16" spans="3:17" ht="45" customHeight="1" outlineLevel="1" x14ac:dyDescent="0.2">
      <c r="D16" s="4" t="s">
        <v>75</v>
      </c>
      <c r="E16" s="3">
        <f>IF(K16=0,"-",K16/$K$136)</f>
        <v>2.2123893805309734E-2</v>
      </c>
      <c r="F16" s="2">
        <v>50000</v>
      </c>
      <c r="G16" s="2"/>
      <c r="H16" s="2">
        <v>0</v>
      </c>
      <c r="I16" s="2">
        <v>0</v>
      </c>
      <c r="J16" s="2">
        <v>0</v>
      </c>
      <c r="K16" s="2">
        <f t="shared" si="1"/>
        <v>50000</v>
      </c>
      <c r="L16" s="17">
        <f t="shared" si="2"/>
        <v>50000</v>
      </c>
      <c r="M16" s="2">
        <v>10000</v>
      </c>
      <c r="N16" s="126">
        <f t="shared" ref="N16:N79" si="4">M16/$D$9</f>
        <v>10000</v>
      </c>
      <c r="O16" s="100"/>
      <c r="P16" s="2">
        <f t="shared" si="3"/>
        <v>60000</v>
      </c>
      <c r="Q16" s="143" t="s">
        <v>127</v>
      </c>
    </row>
    <row r="17" spans="3:17" ht="45" customHeight="1" outlineLevel="1" x14ac:dyDescent="0.2">
      <c r="D17" s="4" t="s">
        <v>76</v>
      </c>
      <c r="E17" s="3">
        <f t="shared" ref="E17" si="5">IF(K17=0,"-",K17/$K$136)</f>
        <v>1.7699115044247787E-2</v>
      </c>
      <c r="F17" s="2">
        <v>40000</v>
      </c>
      <c r="G17" s="2"/>
      <c r="H17" s="2">
        <v>0</v>
      </c>
      <c r="I17" s="2">
        <v>0</v>
      </c>
      <c r="J17" s="2">
        <v>0</v>
      </c>
      <c r="K17" s="2">
        <f t="shared" si="1"/>
        <v>40000</v>
      </c>
      <c r="L17" s="17">
        <f t="shared" si="2"/>
        <v>40000</v>
      </c>
      <c r="M17" s="2"/>
      <c r="N17" s="126">
        <f t="shared" si="4"/>
        <v>0</v>
      </c>
      <c r="O17" s="100"/>
      <c r="P17" s="2">
        <f t="shared" si="3"/>
        <v>40000</v>
      </c>
      <c r="Q17" s="143"/>
    </row>
    <row r="18" spans="3:17" ht="45" customHeight="1" outlineLevel="1" x14ac:dyDescent="0.2">
      <c r="D18" s="4" t="s">
        <v>93</v>
      </c>
      <c r="E18" s="3" t="str">
        <f t="shared" ref="E18:E45" si="6">IF(K18=0,"-",K18/$K$136)</f>
        <v>-</v>
      </c>
      <c r="F18" s="2"/>
      <c r="G18" s="2"/>
      <c r="H18" s="2">
        <v>0</v>
      </c>
      <c r="I18" s="2">
        <v>0</v>
      </c>
      <c r="J18" s="2">
        <v>0</v>
      </c>
      <c r="K18" s="2">
        <f t="shared" si="1"/>
        <v>0</v>
      </c>
      <c r="L18" s="17">
        <f t="shared" si="2"/>
        <v>0</v>
      </c>
      <c r="M18" s="2"/>
      <c r="N18" s="126">
        <f t="shared" si="4"/>
        <v>0</v>
      </c>
      <c r="O18" s="100"/>
      <c r="P18" s="2">
        <f t="shared" si="3"/>
        <v>0</v>
      </c>
      <c r="Q18" s="143"/>
    </row>
    <row r="19" spans="3:17" ht="45" customHeight="1" outlineLevel="1" x14ac:dyDescent="0.2">
      <c r="D19" s="4" t="s">
        <v>94</v>
      </c>
      <c r="E19" s="3">
        <f t="shared" si="6"/>
        <v>8.8495575221238937E-3</v>
      </c>
      <c r="F19" s="2">
        <v>20000</v>
      </c>
      <c r="G19" s="2"/>
      <c r="H19" s="2">
        <v>0</v>
      </c>
      <c r="I19" s="2">
        <v>0</v>
      </c>
      <c r="J19" s="2">
        <v>0</v>
      </c>
      <c r="K19" s="2">
        <f t="shared" si="1"/>
        <v>20000</v>
      </c>
      <c r="L19" s="17">
        <f t="shared" si="2"/>
        <v>20000</v>
      </c>
      <c r="M19" s="2"/>
      <c r="N19" s="126">
        <f t="shared" si="4"/>
        <v>0</v>
      </c>
      <c r="O19" s="100"/>
      <c r="P19" s="2">
        <f t="shared" si="3"/>
        <v>20000</v>
      </c>
      <c r="Q19" s="143"/>
    </row>
    <row r="20" spans="3:17" ht="45" customHeight="1" outlineLevel="1" x14ac:dyDescent="0.2">
      <c r="D20" s="4" t="s">
        <v>95</v>
      </c>
      <c r="E20" s="3" t="str">
        <f t="shared" si="6"/>
        <v>-</v>
      </c>
      <c r="F20" s="2"/>
      <c r="G20" s="2"/>
      <c r="H20" s="2">
        <v>0</v>
      </c>
      <c r="I20" s="2">
        <v>0</v>
      </c>
      <c r="J20" s="2">
        <v>0</v>
      </c>
      <c r="K20" s="2">
        <f t="shared" si="1"/>
        <v>0</v>
      </c>
      <c r="L20" s="17">
        <f t="shared" si="2"/>
        <v>0</v>
      </c>
      <c r="M20" s="2"/>
      <c r="N20" s="126">
        <f t="shared" si="4"/>
        <v>0</v>
      </c>
      <c r="O20" s="100"/>
      <c r="P20" s="2">
        <f t="shared" si="3"/>
        <v>0</v>
      </c>
      <c r="Q20" s="143"/>
    </row>
    <row r="21" spans="3:17" ht="45" customHeight="1" outlineLevel="1" x14ac:dyDescent="0.2">
      <c r="D21" s="4" t="s">
        <v>96</v>
      </c>
      <c r="E21" s="3" t="str">
        <f t="shared" si="6"/>
        <v>-</v>
      </c>
      <c r="F21" s="2"/>
      <c r="G21" s="2"/>
      <c r="H21" s="2">
        <v>0</v>
      </c>
      <c r="I21" s="2">
        <v>0</v>
      </c>
      <c r="J21" s="2">
        <v>0</v>
      </c>
      <c r="K21" s="2">
        <f t="shared" si="1"/>
        <v>0</v>
      </c>
      <c r="L21" s="17">
        <f t="shared" si="2"/>
        <v>0</v>
      </c>
      <c r="M21" s="2"/>
      <c r="N21" s="126">
        <f t="shared" si="4"/>
        <v>0</v>
      </c>
      <c r="O21" s="100"/>
      <c r="P21" s="2">
        <f t="shared" si="3"/>
        <v>0</v>
      </c>
      <c r="Q21" s="143"/>
    </row>
    <row r="22" spans="3:17" ht="45" customHeight="1" outlineLevel="1" x14ac:dyDescent="0.2">
      <c r="D22" s="4" t="s">
        <v>97</v>
      </c>
      <c r="E22" s="3" t="str">
        <f t="shared" si="6"/>
        <v>-</v>
      </c>
      <c r="F22" s="2"/>
      <c r="G22" s="2"/>
      <c r="H22" s="2">
        <v>0</v>
      </c>
      <c r="I22" s="2">
        <v>0</v>
      </c>
      <c r="J22" s="2">
        <v>0</v>
      </c>
      <c r="K22" s="2">
        <f t="shared" si="1"/>
        <v>0</v>
      </c>
      <c r="L22" s="17">
        <f t="shared" si="2"/>
        <v>0</v>
      </c>
      <c r="M22" s="2">
        <v>20000</v>
      </c>
      <c r="N22" s="126">
        <f t="shared" si="4"/>
        <v>20000</v>
      </c>
      <c r="O22" s="100" t="s">
        <v>23</v>
      </c>
      <c r="P22" s="2">
        <f t="shared" si="3"/>
        <v>20000</v>
      </c>
      <c r="Q22" s="143"/>
    </row>
    <row r="23" spans="3:17" ht="45" customHeight="1" outlineLevel="1" x14ac:dyDescent="0.2">
      <c r="D23" s="4" t="s">
        <v>98</v>
      </c>
      <c r="E23" s="3" t="str">
        <f t="shared" si="6"/>
        <v>-</v>
      </c>
      <c r="F23" s="3"/>
      <c r="G23" s="3"/>
      <c r="H23" s="3"/>
      <c r="I23" s="3"/>
      <c r="J23" s="3"/>
      <c r="K23" s="2">
        <f t="shared" si="1"/>
        <v>0</v>
      </c>
      <c r="L23" s="17">
        <f t="shared" si="2"/>
        <v>0</v>
      </c>
      <c r="M23" s="2"/>
      <c r="N23" s="126">
        <f t="shared" si="4"/>
        <v>0</v>
      </c>
      <c r="O23" s="100"/>
      <c r="P23" s="2">
        <f t="shared" si="3"/>
        <v>0</v>
      </c>
      <c r="Q23" s="143"/>
    </row>
    <row r="24" spans="3:17" ht="45" customHeight="1" x14ac:dyDescent="0.2">
      <c r="C24" s="68" t="s">
        <v>21</v>
      </c>
      <c r="D24" s="117" t="s">
        <v>79</v>
      </c>
      <c r="E24" s="118">
        <f t="shared" si="6"/>
        <v>0.19911504424778761</v>
      </c>
      <c r="F24" s="119">
        <f>SUM(F25:F32)</f>
        <v>150000</v>
      </c>
      <c r="G24" s="119">
        <f>SUM(G25:G32)</f>
        <v>100000</v>
      </c>
      <c r="H24" s="119">
        <f>SUM(H25:H32)</f>
        <v>0</v>
      </c>
      <c r="I24" s="119">
        <f>SUM(I25:I32)</f>
        <v>100000</v>
      </c>
      <c r="J24" s="119">
        <f>SUM(J25:J32)</f>
        <v>100000</v>
      </c>
      <c r="K24" s="119">
        <f t="shared" si="1"/>
        <v>450000</v>
      </c>
      <c r="L24" s="119">
        <f t="shared" si="2"/>
        <v>450000</v>
      </c>
      <c r="M24" s="119">
        <f>SUM(M25:M32)</f>
        <v>0</v>
      </c>
      <c r="N24" s="119">
        <f>SUM(N25:N32)</f>
        <v>0</v>
      </c>
      <c r="O24" s="119"/>
      <c r="P24" s="119">
        <f t="shared" si="3"/>
        <v>450000</v>
      </c>
      <c r="Q24" s="142"/>
    </row>
    <row r="25" spans="3:17" s="15" customFormat="1" ht="45" hidden="1" customHeight="1" outlineLevel="1" x14ac:dyDescent="0.2">
      <c r="D25" s="4" t="s">
        <v>74</v>
      </c>
      <c r="E25" s="3">
        <f t="shared" si="6"/>
        <v>0.17699115044247787</v>
      </c>
      <c r="F25" s="2">
        <v>100000</v>
      </c>
      <c r="G25" s="2">
        <v>100000</v>
      </c>
      <c r="H25" s="2"/>
      <c r="I25" s="2">
        <v>100000</v>
      </c>
      <c r="J25" s="2">
        <v>100000</v>
      </c>
      <c r="K25" s="2">
        <f t="shared" si="1"/>
        <v>400000</v>
      </c>
      <c r="L25" s="17">
        <f t="shared" si="2"/>
        <v>400000</v>
      </c>
      <c r="M25" s="2"/>
      <c r="N25" s="126">
        <f t="shared" si="4"/>
        <v>0</v>
      </c>
      <c r="O25" s="100"/>
      <c r="P25" s="2">
        <f t="shared" si="3"/>
        <v>400000</v>
      </c>
      <c r="Q25" s="143"/>
    </row>
    <row r="26" spans="3:17" s="15" customFormat="1" ht="45" hidden="1" customHeight="1" outlineLevel="1" x14ac:dyDescent="0.2">
      <c r="D26" s="4" t="s">
        <v>75</v>
      </c>
      <c r="E26" s="3" t="str">
        <f t="shared" si="6"/>
        <v>-</v>
      </c>
      <c r="F26" s="2"/>
      <c r="G26" s="2">
        <v>0</v>
      </c>
      <c r="H26" s="2">
        <v>0</v>
      </c>
      <c r="I26" s="2">
        <v>0</v>
      </c>
      <c r="J26" s="2">
        <v>0</v>
      </c>
      <c r="K26" s="2">
        <f t="shared" si="1"/>
        <v>0</v>
      </c>
      <c r="L26" s="17">
        <f t="shared" si="2"/>
        <v>0</v>
      </c>
      <c r="M26" s="2"/>
      <c r="N26" s="126">
        <f t="shared" si="4"/>
        <v>0</v>
      </c>
      <c r="O26" s="100"/>
      <c r="P26" s="2">
        <f t="shared" si="3"/>
        <v>0</v>
      </c>
      <c r="Q26" s="143"/>
    </row>
    <row r="27" spans="3:17" s="15" customFormat="1" ht="45" hidden="1" customHeight="1" outlineLevel="1" x14ac:dyDescent="0.2">
      <c r="D27" s="4" t="s">
        <v>76</v>
      </c>
      <c r="E27" s="3" t="str">
        <f t="shared" si="6"/>
        <v>-</v>
      </c>
      <c r="F27" s="2"/>
      <c r="G27" s="2">
        <v>0</v>
      </c>
      <c r="H27" s="2">
        <v>0</v>
      </c>
      <c r="I27" s="2">
        <v>0</v>
      </c>
      <c r="J27" s="2">
        <v>0</v>
      </c>
      <c r="K27" s="2">
        <f t="shared" si="1"/>
        <v>0</v>
      </c>
      <c r="L27" s="17">
        <f t="shared" si="2"/>
        <v>0</v>
      </c>
      <c r="M27" s="2"/>
      <c r="N27" s="126">
        <f t="shared" si="4"/>
        <v>0</v>
      </c>
      <c r="O27" s="100"/>
      <c r="P27" s="2">
        <f t="shared" si="3"/>
        <v>0</v>
      </c>
      <c r="Q27" s="143"/>
    </row>
    <row r="28" spans="3:17" s="15" customFormat="1" ht="45" hidden="1" customHeight="1" outlineLevel="1" x14ac:dyDescent="0.2">
      <c r="D28" s="4" t="s">
        <v>93</v>
      </c>
      <c r="E28" s="3" t="str">
        <f t="shared" si="6"/>
        <v>-</v>
      </c>
      <c r="F28" s="2"/>
      <c r="G28" s="2">
        <v>0</v>
      </c>
      <c r="H28" s="2">
        <v>0</v>
      </c>
      <c r="I28" s="2">
        <v>0</v>
      </c>
      <c r="J28" s="2">
        <v>0</v>
      </c>
      <c r="K28" s="2">
        <f t="shared" si="1"/>
        <v>0</v>
      </c>
      <c r="L28" s="17">
        <f t="shared" si="2"/>
        <v>0</v>
      </c>
      <c r="M28" s="2"/>
      <c r="N28" s="126">
        <f t="shared" si="4"/>
        <v>0</v>
      </c>
      <c r="O28" s="100"/>
      <c r="P28" s="2">
        <f t="shared" si="3"/>
        <v>0</v>
      </c>
      <c r="Q28" s="143"/>
    </row>
    <row r="29" spans="3:17" s="15" customFormat="1" ht="45" hidden="1" customHeight="1" outlineLevel="1" x14ac:dyDescent="0.2">
      <c r="D29" s="4" t="s">
        <v>94</v>
      </c>
      <c r="E29" s="3">
        <f t="shared" si="6"/>
        <v>2.2123893805309734E-2</v>
      </c>
      <c r="F29" s="2">
        <v>50000</v>
      </c>
      <c r="G29" s="2">
        <v>0</v>
      </c>
      <c r="H29" s="2">
        <v>0</v>
      </c>
      <c r="I29" s="2">
        <v>0</v>
      </c>
      <c r="J29" s="2">
        <v>0</v>
      </c>
      <c r="K29" s="2">
        <f t="shared" si="1"/>
        <v>50000</v>
      </c>
      <c r="L29" s="17">
        <f t="shared" si="2"/>
        <v>50000</v>
      </c>
      <c r="M29" s="2"/>
      <c r="N29" s="126">
        <f t="shared" si="4"/>
        <v>0</v>
      </c>
      <c r="O29" s="100"/>
      <c r="P29" s="2">
        <f t="shared" si="3"/>
        <v>50000</v>
      </c>
      <c r="Q29" s="143"/>
    </row>
    <row r="30" spans="3:17" s="15" customFormat="1" ht="45" hidden="1" customHeight="1" outlineLevel="1" x14ac:dyDescent="0.2">
      <c r="D30" s="4" t="s">
        <v>95</v>
      </c>
      <c r="E30" s="3" t="str">
        <f t="shared" si="6"/>
        <v>-</v>
      </c>
      <c r="F30" s="2"/>
      <c r="G30" s="2">
        <v>0</v>
      </c>
      <c r="H30" s="2">
        <v>0</v>
      </c>
      <c r="I30" s="2">
        <v>0</v>
      </c>
      <c r="J30" s="2">
        <v>0</v>
      </c>
      <c r="K30" s="2">
        <f t="shared" si="1"/>
        <v>0</v>
      </c>
      <c r="L30" s="17">
        <f t="shared" si="2"/>
        <v>0</v>
      </c>
      <c r="M30" s="2"/>
      <c r="N30" s="126">
        <f t="shared" si="4"/>
        <v>0</v>
      </c>
      <c r="O30" s="100"/>
      <c r="P30" s="2">
        <f t="shared" si="3"/>
        <v>0</v>
      </c>
      <c r="Q30" s="143"/>
    </row>
    <row r="31" spans="3:17" s="15" customFormat="1" ht="45" hidden="1" customHeight="1" outlineLevel="1" x14ac:dyDescent="0.2">
      <c r="D31" s="4" t="s">
        <v>96</v>
      </c>
      <c r="E31" s="3" t="str">
        <f t="shared" si="6"/>
        <v>-</v>
      </c>
      <c r="F31" s="2"/>
      <c r="G31" s="2">
        <v>0</v>
      </c>
      <c r="H31" s="2">
        <v>0</v>
      </c>
      <c r="I31" s="2">
        <v>0</v>
      </c>
      <c r="J31" s="2">
        <v>0</v>
      </c>
      <c r="K31" s="2">
        <f t="shared" si="1"/>
        <v>0</v>
      </c>
      <c r="L31" s="17">
        <f t="shared" si="2"/>
        <v>0</v>
      </c>
      <c r="M31" s="2"/>
      <c r="N31" s="126">
        <f t="shared" si="4"/>
        <v>0</v>
      </c>
      <c r="O31" s="100"/>
      <c r="P31" s="2">
        <f t="shared" si="3"/>
        <v>0</v>
      </c>
      <c r="Q31" s="143"/>
    </row>
    <row r="32" spans="3:17" s="15" customFormat="1" ht="45" hidden="1" customHeight="1" outlineLevel="1" x14ac:dyDescent="0.2">
      <c r="D32" s="12"/>
      <c r="E32" s="3" t="str">
        <f t="shared" si="6"/>
        <v>-</v>
      </c>
      <c r="F32" s="3"/>
      <c r="G32" s="3"/>
      <c r="H32" s="3"/>
      <c r="I32" s="3"/>
      <c r="J32" s="3"/>
      <c r="K32" s="2">
        <f t="shared" si="1"/>
        <v>0</v>
      </c>
      <c r="L32" s="17">
        <f t="shared" si="2"/>
        <v>0</v>
      </c>
      <c r="M32" s="2"/>
      <c r="N32" s="126">
        <f t="shared" si="4"/>
        <v>0</v>
      </c>
      <c r="O32" s="100"/>
      <c r="P32" s="2">
        <f t="shared" si="3"/>
        <v>0</v>
      </c>
      <c r="Q32" s="143"/>
    </row>
    <row r="33" spans="3:17" ht="45" customHeight="1" collapsed="1" x14ac:dyDescent="0.2">
      <c r="C33" s="68" t="s">
        <v>21</v>
      </c>
      <c r="D33" s="117"/>
      <c r="E33" s="118">
        <f t="shared" si="6"/>
        <v>8.8495575221238937E-2</v>
      </c>
      <c r="F33" s="119">
        <f>SUM(F34:F43)</f>
        <v>200000</v>
      </c>
      <c r="G33" s="119">
        <f>SUM(G34:G43)</f>
        <v>0</v>
      </c>
      <c r="H33" s="119">
        <f>SUM(H34:H43)</f>
        <v>0</v>
      </c>
      <c r="I33" s="119">
        <f>SUM(I34:I43)</f>
        <v>0</v>
      </c>
      <c r="J33" s="119">
        <f>SUM(J34:J43)</f>
        <v>0</v>
      </c>
      <c r="K33" s="119">
        <f t="shared" si="1"/>
        <v>200000</v>
      </c>
      <c r="L33" s="119">
        <f t="shared" si="2"/>
        <v>200000</v>
      </c>
      <c r="M33" s="119">
        <f>SUM(M34:M43)</f>
        <v>0</v>
      </c>
      <c r="N33" s="119">
        <f>SUM(N34:N43)</f>
        <v>0</v>
      </c>
      <c r="O33" s="119"/>
      <c r="P33" s="119">
        <f t="shared" si="3"/>
        <v>200000</v>
      </c>
      <c r="Q33" s="142"/>
    </row>
    <row r="34" spans="3:17" ht="45" hidden="1" customHeight="1" outlineLevel="1" x14ac:dyDescent="0.2">
      <c r="D34" s="4" t="s">
        <v>74</v>
      </c>
      <c r="E34" s="3">
        <f t="shared" si="6"/>
        <v>2.2123893805309734E-2</v>
      </c>
      <c r="F34" s="2">
        <v>50000</v>
      </c>
      <c r="G34" s="2"/>
      <c r="H34" s="2"/>
      <c r="I34" s="2"/>
      <c r="J34" s="2"/>
      <c r="K34" s="2">
        <f t="shared" si="1"/>
        <v>50000</v>
      </c>
      <c r="L34" s="17">
        <f t="shared" si="2"/>
        <v>50000</v>
      </c>
      <c r="M34" s="2"/>
      <c r="N34" s="126">
        <f t="shared" si="4"/>
        <v>0</v>
      </c>
      <c r="O34" s="100"/>
      <c r="P34" s="2">
        <f t="shared" si="3"/>
        <v>50000</v>
      </c>
      <c r="Q34" s="143"/>
    </row>
    <row r="35" spans="3:17" ht="45" hidden="1" customHeight="1" outlineLevel="1" x14ac:dyDescent="0.2">
      <c r="D35" s="4" t="s">
        <v>75</v>
      </c>
      <c r="E35" s="3">
        <f t="shared" si="6"/>
        <v>2.2123893805309734E-2</v>
      </c>
      <c r="F35" s="2">
        <v>50000</v>
      </c>
      <c r="G35" s="2"/>
      <c r="H35" s="2"/>
      <c r="I35" s="2"/>
      <c r="J35" s="2"/>
      <c r="K35" s="2">
        <f t="shared" si="1"/>
        <v>50000</v>
      </c>
      <c r="L35" s="17">
        <f t="shared" si="2"/>
        <v>50000</v>
      </c>
      <c r="M35" s="2"/>
      <c r="N35" s="126">
        <f t="shared" si="4"/>
        <v>0</v>
      </c>
      <c r="O35" s="100"/>
      <c r="P35" s="2">
        <f t="shared" si="3"/>
        <v>50000</v>
      </c>
      <c r="Q35" s="143"/>
    </row>
    <row r="36" spans="3:17" ht="45" hidden="1" customHeight="1" outlineLevel="1" x14ac:dyDescent="0.2">
      <c r="D36" s="4" t="s">
        <v>76</v>
      </c>
      <c r="E36" s="3">
        <f t="shared" si="6"/>
        <v>2.2123893805309734E-2</v>
      </c>
      <c r="F36" s="2">
        <v>50000</v>
      </c>
      <c r="G36" s="2"/>
      <c r="H36" s="2"/>
      <c r="I36" s="2"/>
      <c r="J36" s="2"/>
      <c r="K36" s="2">
        <f t="shared" si="1"/>
        <v>50000</v>
      </c>
      <c r="L36" s="17">
        <f t="shared" si="2"/>
        <v>50000</v>
      </c>
      <c r="M36" s="2"/>
      <c r="N36" s="126">
        <f t="shared" si="4"/>
        <v>0</v>
      </c>
      <c r="O36" s="100"/>
      <c r="P36" s="2">
        <f t="shared" si="3"/>
        <v>50000</v>
      </c>
      <c r="Q36" s="143"/>
    </row>
    <row r="37" spans="3:17" ht="45" hidden="1" customHeight="1" outlineLevel="1" x14ac:dyDescent="0.2">
      <c r="D37" s="4" t="s">
        <v>93</v>
      </c>
      <c r="E37" s="3">
        <f t="shared" si="6"/>
        <v>2.2123893805309734E-2</v>
      </c>
      <c r="F37" s="2">
        <v>50000</v>
      </c>
      <c r="G37" s="2"/>
      <c r="H37" s="2"/>
      <c r="I37" s="2"/>
      <c r="J37" s="2"/>
      <c r="K37" s="2">
        <f t="shared" si="1"/>
        <v>50000</v>
      </c>
      <c r="L37" s="17">
        <f t="shared" si="2"/>
        <v>50000</v>
      </c>
      <c r="M37" s="2"/>
      <c r="N37" s="126">
        <f t="shared" si="4"/>
        <v>0</v>
      </c>
      <c r="O37" s="100"/>
      <c r="P37" s="2">
        <f t="shared" si="3"/>
        <v>50000</v>
      </c>
      <c r="Q37" s="143"/>
    </row>
    <row r="38" spans="3:17" ht="45" hidden="1" customHeight="1" outlineLevel="1" x14ac:dyDescent="0.2">
      <c r="D38" s="4" t="s">
        <v>94</v>
      </c>
      <c r="E38" s="3" t="str">
        <f t="shared" si="6"/>
        <v>-</v>
      </c>
      <c r="F38" s="2"/>
      <c r="G38" s="2"/>
      <c r="H38" s="2"/>
      <c r="I38" s="2"/>
      <c r="J38" s="2"/>
      <c r="K38" s="2">
        <f t="shared" si="1"/>
        <v>0</v>
      </c>
      <c r="L38" s="17">
        <f t="shared" si="2"/>
        <v>0</v>
      </c>
      <c r="M38" s="2"/>
      <c r="N38" s="126">
        <f t="shared" si="4"/>
        <v>0</v>
      </c>
      <c r="O38" s="100"/>
      <c r="P38" s="2">
        <f t="shared" si="3"/>
        <v>0</v>
      </c>
      <c r="Q38" s="143"/>
    </row>
    <row r="39" spans="3:17" ht="45" hidden="1" customHeight="1" outlineLevel="1" x14ac:dyDescent="0.2">
      <c r="D39" s="4" t="s">
        <v>95</v>
      </c>
      <c r="E39" s="3" t="str">
        <f t="shared" si="6"/>
        <v>-</v>
      </c>
      <c r="F39" s="2"/>
      <c r="G39" s="2"/>
      <c r="H39" s="2"/>
      <c r="I39" s="2"/>
      <c r="J39" s="2"/>
      <c r="K39" s="2">
        <f t="shared" si="1"/>
        <v>0</v>
      </c>
      <c r="L39" s="17">
        <f t="shared" si="2"/>
        <v>0</v>
      </c>
      <c r="M39" s="2"/>
      <c r="N39" s="126">
        <f t="shared" si="4"/>
        <v>0</v>
      </c>
      <c r="O39" s="100"/>
      <c r="P39" s="2">
        <f t="shared" si="3"/>
        <v>0</v>
      </c>
      <c r="Q39" s="143"/>
    </row>
    <row r="40" spans="3:17" ht="45" hidden="1" customHeight="1" outlineLevel="1" x14ac:dyDescent="0.2">
      <c r="D40" s="4" t="s">
        <v>96</v>
      </c>
      <c r="E40" s="3" t="str">
        <f t="shared" si="6"/>
        <v>-</v>
      </c>
      <c r="F40" s="2"/>
      <c r="G40" s="2"/>
      <c r="H40" s="2"/>
      <c r="I40" s="2"/>
      <c r="J40" s="2"/>
      <c r="K40" s="2">
        <f t="shared" si="1"/>
        <v>0</v>
      </c>
      <c r="L40" s="17">
        <f t="shared" si="2"/>
        <v>0</v>
      </c>
      <c r="M40" s="2"/>
      <c r="N40" s="126">
        <f t="shared" si="4"/>
        <v>0</v>
      </c>
      <c r="O40" s="100"/>
      <c r="P40" s="2">
        <f t="shared" si="3"/>
        <v>0</v>
      </c>
      <c r="Q40" s="143"/>
    </row>
    <row r="41" spans="3:17" ht="45" hidden="1" customHeight="1" outlineLevel="1" x14ac:dyDescent="0.2">
      <c r="D41" s="4"/>
      <c r="E41" s="3" t="str">
        <f t="shared" si="6"/>
        <v>-</v>
      </c>
      <c r="F41" s="2"/>
      <c r="G41" s="2"/>
      <c r="H41" s="2"/>
      <c r="I41" s="2"/>
      <c r="J41" s="2"/>
      <c r="K41" s="2">
        <f t="shared" si="1"/>
        <v>0</v>
      </c>
      <c r="L41" s="17">
        <f t="shared" si="2"/>
        <v>0</v>
      </c>
      <c r="M41" s="2"/>
      <c r="N41" s="126">
        <f t="shared" si="4"/>
        <v>0</v>
      </c>
      <c r="O41" s="100"/>
      <c r="P41" s="2">
        <f t="shared" si="3"/>
        <v>0</v>
      </c>
      <c r="Q41" s="143"/>
    </row>
    <row r="42" spans="3:17" ht="45" hidden="1" customHeight="1" outlineLevel="1" x14ac:dyDescent="0.2">
      <c r="D42" s="4"/>
      <c r="E42" s="3" t="str">
        <f t="shared" si="6"/>
        <v>-</v>
      </c>
      <c r="F42" s="2"/>
      <c r="G42" s="2"/>
      <c r="H42" s="2"/>
      <c r="I42" s="2"/>
      <c r="J42" s="2"/>
      <c r="K42" s="2">
        <f t="shared" si="1"/>
        <v>0</v>
      </c>
      <c r="L42" s="17">
        <f t="shared" si="2"/>
        <v>0</v>
      </c>
      <c r="M42" s="2"/>
      <c r="N42" s="126">
        <f t="shared" si="4"/>
        <v>0</v>
      </c>
      <c r="O42" s="100"/>
      <c r="P42" s="2">
        <f t="shared" si="3"/>
        <v>0</v>
      </c>
      <c r="Q42" s="143"/>
    </row>
    <row r="43" spans="3:17" ht="45" hidden="1" customHeight="1" outlineLevel="1" x14ac:dyDescent="0.2">
      <c r="D43" s="4"/>
      <c r="E43" s="3" t="str">
        <f t="shared" si="6"/>
        <v>-</v>
      </c>
      <c r="F43" s="3"/>
      <c r="G43" s="3"/>
      <c r="H43" s="3"/>
      <c r="I43" s="3"/>
      <c r="J43" s="3"/>
      <c r="K43" s="2">
        <f t="shared" si="1"/>
        <v>0</v>
      </c>
      <c r="L43" s="17">
        <f t="shared" si="2"/>
        <v>0</v>
      </c>
      <c r="M43" s="2"/>
      <c r="N43" s="126">
        <f t="shared" si="4"/>
        <v>0</v>
      </c>
      <c r="O43" s="100"/>
      <c r="P43" s="2">
        <f t="shared" si="3"/>
        <v>0</v>
      </c>
      <c r="Q43" s="143"/>
    </row>
    <row r="44" spans="3:17" ht="45" customHeight="1" collapsed="1" x14ac:dyDescent="0.2">
      <c r="C44" s="68" t="s">
        <v>21</v>
      </c>
      <c r="D44" s="117"/>
      <c r="E44" s="118">
        <f t="shared" si="6"/>
        <v>0.11061946902654868</v>
      </c>
      <c r="F44" s="119">
        <f>SUM(F45:F54)</f>
        <v>250000</v>
      </c>
      <c r="G44" s="119">
        <f>SUM(G45:G54)</f>
        <v>0</v>
      </c>
      <c r="H44" s="119">
        <f>SUM(H45:H54)</f>
        <v>0</v>
      </c>
      <c r="I44" s="119">
        <f>SUM(I45:I54)</f>
        <v>0</v>
      </c>
      <c r="J44" s="119">
        <f>SUM(J45:J54)</f>
        <v>0</v>
      </c>
      <c r="K44" s="119">
        <f t="shared" si="1"/>
        <v>250000</v>
      </c>
      <c r="L44" s="119">
        <f t="shared" si="2"/>
        <v>250000</v>
      </c>
      <c r="M44" s="119">
        <f>SUM(M45:M54)</f>
        <v>0</v>
      </c>
      <c r="N44" s="119">
        <f>SUM(N45:N54)</f>
        <v>0</v>
      </c>
      <c r="O44" s="119"/>
      <c r="P44" s="119">
        <f t="shared" si="3"/>
        <v>250000</v>
      </c>
      <c r="Q44" s="142"/>
    </row>
    <row r="45" spans="3:17" ht="45" hidden="1" customHeight="1" outlineLevel="1" x14ac:dyDescent="0.2">
      <c r="D45" s="4" t="s">
        <v>74</v>
      </c>
      <c r="E45" s="3" t="str">
        <f t="shared" si="6"/>
        <v>-</v>
      </c>
      <c r="F45" s="2"/>
      <c r="G45" s="2"/>
      <c r="H45" s="2"/>
      <c r="I45" s="2"/>
      <c r="J45" s="2"/>
      <c r="K45" s="2">
        <f t="shared" si="1"/>
        <v>0</v>
      </c>
      <c r="L45" s="17">
        <f t="shared" si="2"/>
        <v>0</v>
      </c>
      <c r="M45" s="2"/>
      <c r="N45" s="126">
        <f t="shared" si="4"/>
        <v>0</v>
      </c>
      <c r="O45" s="100"/>
      <c r="P45" s="2">
        <f t="shared" si="3"/>
        <v>0</v>
      </c>
      <c r="Q45" s="143"/>
    </row>
    <row r="46" spans="3:17" ht="45" hidden="1" customHeight="1" outlineLevel="1" x14ac:dyDescent="0.2">
      <c r="D46" s="4" t="s">
        <v>75</v>
      </c>
      <c r="E46" s="3">
        <f t="shared" ref="E46:E77" si="7">IF(K46=0,"-",K46/$K$136)</f>
        <v>2.2123893805309734E-2</v>
      </c>
      <c r="F46" s="2">
        <v>50000</v>
      </c>
      <c r="G46" s="2"/>
      <c r="H46" s="2"/>
      <c r="I46" s="2"/>
      <c r="J46" s="2"/>
      <c r="K46" s="2">
        <f t="shared" ref="K46:K77" si="8">+F46+G46+H46+I46+J46</f>
        <v>50000</v>
      </c>
      <c r="L46" s="17">
        <f t="shared" ref="L46:L77" si="9">K46/$D$9</f>
        <v>50000</v>
      </c>
      <c r="M46" s="2"/>
      <c r="N46" s="126">
        <f t="shared" si="4"/>
        <v>0</v>
      </c>
      <c r="O46" s="100"/>
      <c r="P46" s="2">
        <f t="shared" si="3"/>
        <v>50000</v>
      </c>
      <c r="Q46" s="143"/>
    </row>
    <row r="47" spans="3:17" ht="45" hidden="1" customHeight="1" outlineLevel="1" x14ac:dyDescent="0.2">
      <c r="D47" s="4" t="s">
        <v>76</v>
      </c>
      <c r="E47" s="3">
        <f t="shared" si="7"/>
        <v>2.2123893805309734E-2</v>
      </c>
      <c r="F47" s="2">
        <v>50000</v>
      </c>
      <c r="G47" s="2"/>
      <c r="H47" s="2"/>
      <c r="I47" s="2"/>
      <c r="J47" s="2"/>
      <c r="K47" s="2">
        <f t="shared" si="8"/>
        <v>50000</v>
      </c>
      <c r="L47" s="17">
        <f t="shared" si="9"/>
        <v>50000</v>
      </c>
      <c r="M47" s="2"/>
      <c r="N47" s="126">
        <f t="shared" si="4"/>
        <v>0</v>
      </c>
      <c r="O47" s="100"/>
      <c r="P47" s="2">
        <f t="shared" si="3"/>
        <v>50000</v>
      </c>
      <c r="Q47" s="143"/>
    </row>
    <row r="48" spans="3:17" ht="45" hidden="1" customHeight="1" outlineLevel="1" x14ac:dyDescent="0.2">
      <c r="D48" s="4" t="s">
        <v>93</v>
      </c>
      <c r="E48" s="3">
        <f t="shared" si="7"/>
        <v>2.2123893805309734E-2</v>
      </c>
      <c r="F48" s="2">
        <v>50000</v>
      </c>
      <c r="G48" s="2"/>
      <c r="H48" s="2"/>
      <c r="I48" s="2"/>
      <c r="J48" s="2"/>
      <c r="K48" s="2">
        <f t="shared" si="8"/>
        <v>50000</v>
      </c>
      <c r="L48" s="17">
        <f t="shared" si="9"/>
        <v>50000</v>
      </c>
      <c r="M48" s="2"/>
      <c r="N48" s="126">
        <f t="shared" si="4"/>
        <v>0</v>
      </c>
      <c r="O48" s="100"/>
      <c r="P48" s="2">
        <f t="shared" si="3"/>
        <v>50000</v>
      </c>
      <c r="Q48" s="143"/>
    </row>
    <row r="49" spans="3:17" ht="45" hidden="1" customHeight="1" outlineLevel="1" x14ac:dyDescent="0.2">
      <c r="D49" s="4" t="s">
        <v>94</v>
      </c>
      <c r="E49" s="3">
        <f t="shared" si="7"/>
        <v>2.2123893805309734E-2</v>
      </c>
      <c r="F49" s="2">
        <v>50000</v>
      </c>
      <c r="G49" s="2"/>
      <c r="H49" s="2"/>
      <c r="I49" s="2"/>
      <c r="J49" s="2"/>
      <c r="K49" s="2">
        <f t="shared" si="8"/>
        <v>50000</v>
      </c>
      <c r="L49" s="17">
        <f t="shared" si="9"/>
        <v>50000</v>
      </c>
      <c r="M49" s="2"/>
      <c r="N49" s="126">
        <f t="shared" si="4"/>
        <v>0</v>
      </c>
      <c r="O49" s="100"/>
      <c r="P49" s="2">
        <f t="shared" si="3"/>
        <v>50000</v>
      </c>
      <c r="Q49" s="143"/>
    </row>
    <row r="50" spans="3:17" ht="45" hidden="1" customHeight="1" outlineLevel="1" x14ac:dyDescent="0.2">
      <c r="D50" s="4" t="s">
        <v>95</v>
      </c>
      <c r="E50" s="3">
        <f t="shared" si="7"/>
        <v>2.2123893805309734E-2</v>
      </c>
      <c r="F50" s="2">
        <v>50000</v>
      </c>
      <c r="G50" s="2"/>
      <c r="H50" s="2"/>
      <c r="I50" s="2"/>
      <c r="J50" s="2"/>
      <c r="K50" s="2">
        <f t="shared" si="8"/>
        <v>50000</v>
      </c>
      <c r="L50" s="17">
        <f t="shared" si="9"/>
        <v>50000</v>
      </c>
      <c r="M50" s="2"/>
      <c r="N50" s="126">
        <f t="shared" si="4"/>
        <v>0</v>
      </c>
      <c r="O50" s="100"/>
      <c r="P50" s="2">
        <f t="shared" si="3"/>
        <v>50000</v>
      </c>
      <c r="Q50" s="143"/>
    </row>
    <row r="51" spans="3:17" ht="45" hidden="1" customHeight="1" outlineLevel="1" x14ac:dyDescent="0.2">
      <c r="D51" s="4" t="s">
        <v>96</v>
      </c>
      <c r="E51" s="3" t="str">
        <f t="shared" si="7"/>
        <v>-</v>
      </c>
      <c r="F51" s="2"/>
      <c r="G51" s="2"/>
      <c r="H51" s="2"/>
      <c r="I51" s="2"/>
      <c r="J51" s="2"/>
      <c r="K51" s="2">
        <f t="shared" si="8"/>
        <v>0</v>
      </c>
      <c r="L51" s="17">
        <f t="shared" si="9"/>
        <v>0</v>
      </c>
      <c r="M51" s="2"/>
      <c r="N51" s="126">
        <f t="shared" si="4"/>
        <v>0</v>
      </c>
      <c r="O51" s="100"/>
      <c r="P51" s="2">
        <f t="shared" si="3"/>
        <v>0</v>
      </c>
      <c r="Q51" s="143"/>
    </row>
    <row r="52" spans="3:17" ht="45" hidden="1" customHeight="1" outlineLevel="1" x14ac:dyDescent="0.2">
      <c r="D52" s="4"/>
      <c r="E52" s="3" t="str">
        <f t="shared" si="7"/>
        <v>-</v>
      </c>
      <c r="F52" s="2"/>
      <c r="G52" s="2"/>
      <c r="H52" s="2"/>
      <c r="I52" s="2"/>
      <c r="J52" s="2"/>
      <c r="K52" s="2">
        <f t="shared" si="8"/>
        <v>0</v>
      </c>
      <c r="L52" s="17">
        <f t="shared" si="9"/>
        <v>0</v>
      </c>
      <c r="M52" s="2"/>
      <c r="N52" s="126">
        <f t="shared" si="4"/>
        <v>0</v>
      </c>
      <c r="O52" s="100"/>
      <c r="P52" s="2">
        <f t="shared" si="3"/>
        <v>0</v>
      </c>
      <c r="Q52" s="143"/>
    </row>
    <row r="53" spans="3:17" ht="45" hidden="1" customHeight="1" outlineLevel="1" x14ac:dyDescent="0.2">
      <c r="D53" s="4"/>
      <c r="E53" s="3" t="str">
        <f t="shared" si="7"/>
        <v>-</v>
      </c>
      <c r="F53" s="2"/>
      <c r="G53" s="2"/>
      <c r="H53" s="2"/>
      <c r="I53" s="2"/>
      <c r="J53" s="2"/>
      <c r="K53" s="2">
        <f t="shared" si="8"/>
        <v>0</v>
      </c>
      <c r="L53" s="17">
        <f t="shared" si="9"/>
        <v>0</v>
      </c>
      <c r="M53" s="2"/>
      <c r="N53" s="126">
        <f t="shared" si="4"/>
        <v>0</v>
      </c>
      <c r="O53" s="100"/>
      <c r="P53" s="2">
        <f t="shared" si="3"/>
        <v>0</v>
      </c>
      <c r="Q53" s="143"/>
    </row>
    <row r="54" spans="3:17" ht="45" hidden="1" customHeight="1" outlineLevel="1" x14ac:dyDescent="0.2">
      <c r="D54" s="4"/>
      <c r="E54" s="3" t="str">
        <f t="shared" si="7"/>
        <v>-</v>
      </c>
      <c r="F54" s="3"/>
      <c r="G54" s="3"/>
      <c r="H54" s="3"/>
      <c r="I54" s="3"/>
      <c r="J54" s="3"/>
      <c r="K54" s="2">
        <f t="shared" si="8"/>
        <v>0</v>
      </c>
      <c r="L54" s="17">
        <f t="shared" si="9"/>
        <v>0</v>
      </c>
      <c r="M54" s="2"/>
      <c r="N54" s="126">
        <f t="shared" si="4"/>
        <v>0</v>
      </c>
      <c r="O54" s="100"/>
      <c r="P54" s="2">
        <f t="shared" si="3"/>
        <v>0</v>
      </c>
      <c r="Q54" s="143"/>
    </row>
    <row r="55" spans="3:17" ht="45" customHeight="1" collapsed="1" x14ac:dyDescent="0.2">
      <c r="C55" s="68" t="s">
        <v>21</v>
      </c>
      <c r="D55" s="117"/>
      <c r="E55" s="118">
        <f t="shared" si="7"/>
        <v>6.637168141592921E-2</v>
      </c>
      <c r="F55" s="119">
        <f>SUM(F56:F65)</f>
        <v>150000</v>
      </c>
      <c r="G55" s="119">
        <f>SUM(G56:G65)</f>
        <v>0</v>
      </c>
      <c r="H55" s="119">
        <f>SUM(H56:H65)</f>
        <v>0</v>
      </c>
      <c r="I55" s="119">
        <f>SUM(I56:I65)</f>
        <v>0</v>
      </c>
      <c r="J55" s="119">
        <f>SUM(J56:J65)</f>
        <v>0</v>
      </c>
      <c r="K55" s="119">
        <f t="shared" si="8"/>
        <v>150000</v>
      </c>
      <c r="L55" s="119">
        <f t="shared" si="9"/>
        <v>150000</v>
      </c>
      <c r="M55" s="119">
        <f>SUM(M56:M65)</f>
        <v>0</v>
      </c>
      <c r="N55" s="119">
        <f>SUM(N56:N65)</f>
        <v>0</v>
      </c>
      <c r="O55" s="119"/>
      <c r="P55" s="119">
        <f t="shared" si="3"/>
        <v>150000</v>
      </c>
      <c r="Q55" s="142"/>
    </row>
    <row r="56" spans="3:17" ht="45" hidden="1" customHeight="1" outlineLevel="1" x14ac:dyDescent="0.2">
      <c r="D56" s="4" t="s">
        <v>74</v>
      </c>
      <c r="E56" s="3" t="str">
        <f t="shared" si="7"/>
        <v>-</v>
      </c>
      <c r="F56" s="2"/>
      <c r="G56" s="2"/>
      <c r="H56" s="2"/>
      <c r="I56" s="2"/>
      <c r="J56" s="2"/>
      <c r="K56" s="2">
        <f t="shared" si="8"/>
        <v>0</v>
      </c>
      <c r="L56" s="17">
        <f t="shared" si="9"/>
        <v>0</v>
      </c>
      <c r="M56" s="2"/>
      <c r="N56" s="126">
        <f t="shared" si="4"/>
        <v>0</v>
      </c>
      <c r="O56" s="100"/>
      <c r="P56" s="2">
        <f t="shared" si="3"/>
        <v>0</v>
      </c>
      <c r="Q56" s="143"/>
    </row>
    <row r="57" spans="3:17" ht="45" hidden="1" customHeight="1" outlineLevel="1" x14ac:dyDescent="0.2">
      <c r="D57" s="4" t="s">
        <v>75</v>
      </c>
      <c r="E57" s="3" t="str">
        <f t="shared" si="7"/>
        <v>-</v>
      </c>
      <c r="F57" s="2"/>
      <c r="G57" s="2"/>
      <c r="H57" s="2"/>
      <c r="I57" s="2"/>
      <c r="J57" s="2"/>
      <c r="K57" s="2">
        <f t="shared" si="8"/>
        <v>0</v>
      </c>
      <c r="L57" s="17">
        <f t="shared" si="9"/>
        <v>0</v>
      </c>
      <c r="M57" s="2"/>
      <c r="N57" s="126">
        <f t="shared" si="4"/>
        <v>0</v>
      </c>
      <c r="O57" s="100"/>
      <c r="P57" s="2">
        <f t="shared" si="3"/>
        <v>0</v>
      </c>
      <c r="Q57" s="143"/>
    </row>
    <row r="58" spans="3:17" ht="45" hidden="1" customHeight="1" outlineLevel="1" x14ac:dyDescent="0.2">
      <c r="D58" s="4" t="s">
        <v>76</v>
      </c>
      <c r="E58" s="3" t="str">
        <f t="shared" si="7"/>
        <v>-</v>
      </c>
      <c r="F58" s="2"/>
      <c r="G58" s="2"/>
      <c r="H58" s="2"/>
      <c r="I58" s="2"/>
      <c r="J58" s="2"/>
      <c r="K58" s="2">
        <f t="shared" si="8"/>
        <v>0</v>
      </c>
      <c r="L58" s="17">
        <f t="shared" si="9"/>
        <v>0</v>
      </c>
      <c r="M58" s="2"/>
      <c r="N58" s="126">
        <f t="shared" si="4"/>
        <v>0</v>
      </c>
      <c r="O58" s="100"/>
      <c r="P58" s="2">
        <f t="shared" si="3"/>
        <v>0</v>
      </c>
      <c r="Q58" s="143"/>
    </row>
    <row r="59" spans="3:17" ht="45" hidden="1" customHeight="1" outlineLevel="1" x14ac:dyDescent="0.2">
      <c r="D59" s="4" t="s">
        <v>93</v>
      </c>
      <c r="E59" s="3" t="str">
        <f t="shared" si="7"/>
        <v>-</v>
      </c>
      <c r="F59" s="2"/>
      <c r="G59" s="2"/>
      <c r="H59" s="2"/>
      <c r="I59" s="2"/>
      <c r="J59" s="2"/>
      <c r="K59" s="2">
        <f t="shared" si="8"/>
        <v>0</v>
      </c>
      <c r="L59" s="17">
        <f t="shared" si="9"/>
        <v>0</v>
      </c>
      <c r="M59" s="2"/>
      <c r="N59" s="126">
        <f t="shared" si="4"/>
        <v>0</v>
      </c>
      <c r="O59" s="100"/>
      <c r="P59" s="2">
        <f t="shared" si="3"/>
        <v>0</v>
      </c>
      <c r="Q59" s="143"/>
    </row>
    <row r="60" spans="3:17" ht="45" hidden="1" customHeight="1" outlineLevel="1" x14ac:dyDescent="0.2">
      <c r="D60" s="4" t="s">
        <v>94</v>
      </c>
      <c r="E60" s="3" t="str">
        <f t="shared" si="7"/>
        <v>-</v>
      </c>
      <c r="F60" s="2"/>
      <c r="G60" s="2"/>
      <c r="H60" s="2"/>
      <c r="I60" s="2"/>
      <c r="J60" s="2"/>
      <c r="K60" s="2">
        <f t="shared" si="8"/>
        <v>0</v>
      </c>
      <c r="L60" s="17">
        <f t="shared" si="9"/>
        <v>0</v>
      </c>
      <c r="M60" s="2"/>
      <c r="N60" s="126">
        <f t="shared" si="4"/>
        <v>0</v>
      </c>
      <c r="O60" s="100"/>
      <c r="P60" s="2">
        <f t="shared" si="3"/>
        <v>0</v>
      </c>
      <c r="Q60" s="143"/>
    </row>
    <row r="61" spans="3:17" ht="45" hidden="1" customHeight="1" outlineLevel="1" x14ac:dyDescent="0.2">
      <c r="D61" s="4" t="s">
        <v>95</v>
      </c>
      <c r="E61" s="3">
        <f t="shared" si="7"/>
        <v>2.2123893805309734E-2</v>
      </c>
      <c r="F61" s="2">
        <v>50000</v>
      </c>
      <c r="G61" s="2"/>
      <c r="H61" s="2"/>
      <c r="I61" s="2"/>
      <c r="J61" s="2"/>
      <c r="K61" s="2">
        <f t="shared" si="8"/>
        <v>50000</v>
      </c>
      <c r="L61" s="17">
        <f t="shared" si="9"/>
        <v>50000</v>
      </c>
      <c r="M61" s="2"/>
      <c r="N61" s="126">
        <f t="shared" si="4"/>
        <v>0</v>
      </c>
      <c r="O61" s="100"/>
      <c r="P61" s="2">
        <f t="shared" si="3"/>
        <v>50000</v>
      </c>
      <c r="Q61" s="143"/>
    </row>
    <row r="62" spans="3:17" ht="45" hidden="1" customHeight="1" outlineLevel="1" x14ac:dyDescent="0.2">
      <c r="D62" s="4" t="s">
        <v>96</v>
      </c>
      <c r="E62" s="3">
        <f t="shared" si="7"/>
        <v>2.2123893805309734E-2</v>
      </c>
      <c r="F62" s="2">
        <v>50000</v>
      </c>
      <c r="G62" s="2"/>
      <c r="H62" s="2"/>
      <c r="I62" s="2"/>
      <c r="J62" s="2"/>
      <c r="K62" s="2">
        <f t="shared" si="8"/>
        <v>50000</v>
      </c>
      <c r="L62" s="17">
        <f t="shared" si="9"/>
        <v>50000</v>
      </c>
      <c r="M62" s="2"/>
      <c r="N62" s="126">
        <f t="shared" si="4"/>
        <v>0</v>
      </c>
      <c r="O62" s="100"/>
      <c r="P62" s="2">
        <f t="shared" si="3"/>
        <v>50000</v>
      </c>
      <c r="Q62" s="143"/>
    </row>
    <row r="63" spans="3:17" ht="45" hidden="1" customHeight="1" outlineLevel="1" x14ac:dyDescent="0.2">
      <c r="D63" s="4" t="s">
        <v>97</v>
      </c>
      <c r="E63" s="3">
        <f t="shared" si="7"/>
        <v>2.2123893805309734E-2</v>
      </c>
      <c r="F63" s="2">
        <v>50000</v>
      </c>
      <c r="G63" s="2"/>
      <c r="H63" s="2"/>
      <c r="I63" s="2"/>
      <c r="J63" s="2"/>
      <c r="K63" s="2">
        <f t="shared" si="8"/>
        <v>50000</v>
      </c>
      <c r="L63" s="17">
        <f t="shared" si="9"/>
        <v>50000</v>
      </c>
      <c r="M63" s="2"/>
      <c r="N63" s="126">
        <f t="shared" si="4"/>
        <v>0</v>
      </c>
      <c r="O63" s="100"/>
      <c r="P63" s="2">
        <f t="shared" si="3"/>
        <v>50000</v>
      </c>
      <c r="Q63" s="143"/>
    </row>
    <row r="64" spans="3:17" ht="45" hidden="1" customHeight="1" outlineLevel="1" x14ac:dyDescent="0.2">
      <c r="D64" s="4"/>
      <c r="E64" s="3" t="str">
        <f t="shared" si="7"/>
        <v>-</v>
      </c>
      <c r="F64" s="2"/>
      <c r="G64" s="2"/>
      <c r="H64" s="2"/>
      <c r="I64" s="2"/>
      <c r="J64" s="2"/>
      <c r="K64" s="2">
        <f t="shared" si="8"/>
        <v>0</v>
      </c>
      <c r="L64" s="17">
        <f t="shared" si="9"/>
        <v>0</v>
      </c>
      <c r="M64" s="2"/>
      <c r="N64" s="126">
        <f t="shared" si="4"/>
        <v>0</v>
      </c>
      <c r="O64" s="100"/>
      <c r="P64" s="2">
        <f t="shared" si="3"/>
        <v>0</v>
      </c>
      <c r="Q64" s="143"/>
    </row>
    <row r="65" spans="3:17" ht="45" hidden="1" customHeight="1" outlineLevel="1" x14ac:dyDescent="0.2">
      <c r="D65" s="4"/>
      <c r="E65" s="3" t="str">
        <f t="shared" si="7"/>
        <v>-</v>
      </c>
      <c r="F65" s="2"/>
      <c r="G65" s="2"/>
      <c r="H65" s="2"/>
      <c r="I65" s="2"/>
      <c r="J65" s="2"/>
      <c r="K65" s="2">
        <f t="shared" si="8"/>
        <v>0</v>
      </c>
      <c r="L65" s="17">
        <f t="shared" si="9"/>
        <v>0</v>
      </c>
      <c r="M65" s="2"/>
      <c r="N65" s="126">
        <f t="shared" si="4"/>
        <v>0</v>
      </c>
      <c r="O65" s="100"/>
      <c r="P65" s="2">
        <f t="shared" si="3"/>
        <v>0</v>
      </c>
      <c r="Q65" s="143"/>
    </row>
    <row r="66" spans="3:17" ht="45" customHeight="1" collapsed="1" x14ac:dyDescent="0.2">
      <c r="C66" s="68" t="s">
        <v>21</v>
      </c>
      <c r="D66" s="117"/>
      <c r="E66" s="118" t="str">
        <f t="shared" si="7"/>
        <v>-</v>
      </c>
      <c r="F66" s="119">
        <f>SUM(F67:F76)</f>
        <v>0</v>
      </c>
      <c r="G66" s="119">
        <f>SUM(G67:G76)</f>
        <v>0</v>
      </c>
      <c r="H66" s="119">
        <f>SUM(H67:H76)</f>
        <v>0</v>
      </c>
      <c r="I66" s="119">
        <f>SUM(I67:I76)</f>
        <v>0</v>
      </c>
      <c r="J66" s="119">
        <f>SUM(J67:J76)</f>
        <v>0</v>
      </c>
      <c r="K66" s="119">
        <f t="shared" si="8"/>
        <v>0</v>
      </c>
      <c r="L66" s="119">
        <f t="shared" si="9"/>
        <v>0</v>
      </c>
      <c r="M66" s="119">
        <f>SUM(M67:M76)</f>
        <v>0</v>
      </c>
      <c r="N66" s="119">
        <f>SUM(N67:N76)</f>
        <v>0</v>
      </c>
      <c r="O66" s="119"/>
      <c r="P66" s="119">
        <f t="shared" si="3"/>
        <v>0</v>
      </c>
      <c r="Q66" s="142"/>
    </row>
    <row r="67" spans="3:17" ht="45" hidden="1" customHeight="1" outlineLevel="1" x14ac:dyDescent="0.2">
      <c r="D67" s="4"/>
      <c r="E67" s="3" t="str">
        <f t="shared" si="7"/>
        <v>-</v>
      </c>
      <c r="F67" s="2"/>
      <c r="G67" s="2"/>
      <c r="H67" s="2"/>
      <c r="I67" s="2"/>
      <c r="J67" s="2"/>
      <c r="K67" s="2">
        <f t="shared" si="8"/>
        <v>0</v>
      </c>
      <c r="L67" s="17">
        <f t="shared" si="9"/>
        <v>0</v>
      </c>
      <c r="M67" s="2"/>
      <c r="N67" s="126">
        <f t="shared" si="4"/>
        <v>0</v>
      </c>
      <c r="O67" s="100"/>
      <c r="P67" s="2">
        <f t="shared" si="3"/>
        <v>0</v>
      </c>
      <c r="Q67" s="143"/>
    </row>
    <row r="68" spans="3:17" ht="45" hidden="1" customHeight="1" outlineLevel="1" x14ac:dyDescent="0.2">
      <c r="D68" s="4"/>
      <c r="E68" s="3" t="str">
        <f t="shared" si="7"/>
        <v>-</v>
      </c>
      <c r="F68" s="2"/>
      <c r="G68" s="2"/>
      <c r="H68" s="2"/>
      <c r="I68" s="2"/>
      <c r="J68" s="2"/>
      <c r="K68" s="2">
        <f t="shared" si="8"/>
        <v>0</v>
      </c>
      <c r="L68" s="17">
        <f t="shared" si="9"/>
        <v>0</v>
      </c>
      <c r="M68" s="2"/>
      <c r="N68" s="126">
        <f t="shared" si="4"/>
        <v>0</v>
      </c>
      <c r="O68" s="100"/>
      <c r="P68" s="2">
        <f t="shared" si="3"/>
        <v>0</v>
      </c>
      <c r="Q68" s="143"/>
    </row>
    <row r="69" spans="3:17" ht="45" hidden="1" customHeight="1" outlineLevel="1" x14ac:dyDescent="0.2">
      <c r="D69" s="4"/>
      <c r="E69" s="3" t="str">
        <f t="shared" si="7"/>
        <v>-</v>
      </c>
      <c r="F69" s="2"/>
      <c r="G69" s="2"/>
      <c r="H69" s="2"/>
      <c r="I69" s="2"/>
      <c r="J69" s="2"/>
      <c r="K69" s="2">
        <f t="shared" si="8"/>
        <v>0</v>
      </c>
      <c r="L69" s="17">
        <f t="shared" si="9"/>
        <v>0</v>
      </c>
      <c r="M69" s="2"/>
      <c r="N69" s="126">
        <f t="shared" si="4"/>
        <v>0</v>
      </c>
      <c r="O69" s="100"/>
      <c r="P69" s="2">
        <f t="shared" si="3"/>
        <v>0</v>
      </c>
      <c r="Q69" s="143"/>
    </row>
    <row r="70" spans="3:17" ht="45" hidden="1" customHeight="1" outlineLevel="1" x14ac:dyDescent="0.2">
      <c r="D70" s="4"/>
      <c r="E70" s="3" t="str">
        <f t="shared" si="7"/>
        <v>-</v>
      </c>
      <c r="F70" s="2"/>
      <c r="G70" s="2"/>
      <c r="H70" s="2"/>
      <c r="I70" s="2"/>
      <c r="J70" s="2"/>
      <c r="K70" s="2">
        <f t="shared" si="8"/>
        <v>0</v>
      </c>
      <c r="L70" s="17">
        <f t="shared" si="9"/>
        <v>0</v>
      </c>
      <c r="M70" s="2"/>
      <c r="N70" s="126">
        <f t="shared" si="4"/>
        <v>0</v>
      </c>
      <c r="O70" s="100"/>
      <c r="P70" s="2">
        <f t="shared" si="3"/>
        <v>0</v>
      </c>
      <c r="Q70" s="143"/>
    </row>
    <row r="71" spans="3:17" ht="45" hidden="1" customHeight="1" outlineLevel="1" x14ac:dyDescent="0.2">
      <c r="D71" s="4"/>
      <c r="E71" s="3" t="str">
        <f t="shared" si="7"/>
        <v>-</v>
      </c>
      <c r="F71" s="2"/>
      <c r="G71" s="2"/>
      <c r="H71" s="2"/>
      <c r="I71" s="2"/>
      <c r="J71" s="2"/>
      <c r="K71" s="2">
        <f t="shared" si="8"/>
        <v>0</v>
      </c>
      <c r="L71" s="17">
        <f t="shared" si="9"/>
        <v>0</v>
      </c>
      <c r="M71" s="2"/>
      <c r="N71" s="126">
        <f t="shared" si="4"/>
        <v>0</v>
      </c>
      <c r="O71" s="100"/>
      <c r="P71" s="2">
        <f t="shared" si="3"/>
        <v>0</v>
      </c>
      <c r="Q71" s="143"/>
    </row>
    <row r="72" spans="3:17" ht="45" hidden="1" customHeight="1" outlineLevel="1" x14ac:dyDescent="0.2">
      <c r="D72" s="4"/>
      <c r="E72" s="3" t="str">
        <f t="shared" si="7"/>
        <v>-</v>
      </c>
      <c r="F72" s="2"/>
      <c r="G72" s="2"/>
      <c r="H72" s="2"/>
      <c r="I72" s="2"/>
      <c r="J72" s="2"/>
      <c r="K72" s="2">
        <f t="shared" si="8"/>
        <v>0</v>
      </c>
      <c r="L72" s="17">
        <f t="shared" si="9"/>
        <v>0</v>
      </c>
      <c r="M72" s="2"/>
      <c r="N72" s="126">
        <f t="shared" si="4"/>
        <v>0</v>
      </c>
      <c r="O72" s="100"/>
      <c r="P72" s="2">
        <f t="shared" si="3"/>
        <v>0</v>
      </c>
      <c r="Q72" s="143"/>
    </row>
    <row r="73" spans="3:17" ht="45" hidden="1" customHeight="1" outlineLevel="1" x14ac:dyDescent="0.2">
      <c r="D73" s="4"/>
      <c r="E73" s="3" t="str">
        <f t="shared" si="7"/>
        <v>-</v>
      </c>
      <c r="F73" s="2"/>
      <c r="G73" s="2"/>
      <c r="H73" s="2"/>
      <c r="I73" s="2"/>
      <c r="J73" s="2"/>
      <c r="K73" s="2">
        <f t="shared" si="8"/>
        <v>0</v>
      </c>
      <c r="L73" s="17">
        <f t="shared" si="9"/>
        <v>0</v>
      </c>
      <c r="M73" s="2"/>
      <c r="N73" s="126">
        <f t="shared" si="4"/>
        <v>0</v>
      </c>
      <c r="O73" s="100"/>
      <c r="P73" s="2">
        <f t="shared" si="3"/>
        <v>0</v>
      </c>
      <c r="Q73" s="143"/>
    </row>
    <row r="74" spans="3:17" ht="45" hidden="1" customHeight="1" outlineLevel="1" x14ac:dyDescent="0.2">
      <c r="D74" s="4"/>
      <c r="E74" s="3" t="str">
        <f t="shared" si="7"/>
        <v>-</v>
      </c>
      <c r="F74" s="2"/>
      <c r="G74" s="2"/>
      <c r="H74" s="2"/>
      <c r="I74" s="2"/>
      <c r="J74" s="2"/>
      <c r="K74" s="2">
        <f t="shared" si="8"/>
        <v>0</v>
      </c>
      <c r="L74" s="17">
        <f t="shared" si="9"/>
        <v>0</v>
      </c>
      <c r="M74" s="2"/>
      <c r="N74" s="126">
        <f t="shared" si="4"/>
        <v>0</v>
      </c>
      <c r="O74" s="100"/>
      <c r="P74" s="2">
        <f t="shared" si="3"/>
        <v>0</v>
      </c>
      <c r="Q74" s="143"/>
    </row>
    <row r="75" spans="3:17" ht="45" hidden="1" customHeight="1" outlineLevel="1" x14ac:dyDescent="0.2">
      <c r="D75" s="4"/>
      <c r="E75" s="3" t="str">
        <f t="shared" si="7"/>
        <v>-</v>
      </c>
      <c r="F75" s="2"/>
      <c r="G75" s="2"/>
      <c r="H75" s="2"/>
      <c r="I75" s="2"/>
      <c r="J75" s="2"/>
      <c r="K75" s="2">
        <f t="shared" si="8"/>
        <v>0</v>
      </c>
      <c r="L75" s="17">
        <f t="shared" si="9"/>
        <v>0</v>
      </c>
      <c r="M75" s="2"/>
      <c r="N75" s="126">
        <f t="shared" si="4"/>
        <v>0</v>
      </c>
      <c r="O75" s="100"/>
      <c r="P75" s="2">
        <f t="shared" si="3"/>
        <v>0</v>
      </c>
      <c r="Q75" s="143"/>
    </row>
    <row r="76" spans="3:17" ht="45" hidden="1" customHeight="1" outlineLevel="1" x14ac:dyDescent="0.2">
      <c r="D76" s="4"/>
      <c r="E76" s="3" t="str">
        <f t="shared" si="7"/>
        <v>-</v>
      </c>
      <c r="F76" s="2"/>
      <c r="G76" s="2"/>
      <c r="H76" s="2"/>
      <c r="I76" s="2"/>
      <c r="J76" s="2"/>
      <c r="K76" s="2">
        <f t="shared" si="8"/>
        <v>0</v>
      </c>
      <c r="L76" s="17">
        <f t="shared" si="9"/>
        <v>0</v>
      </c>
      <c r="M76" s="2"/>
      <c r="N76" s="126">
        <f t="shared" si="4"/>
        <v>0</v>
      </c>
      <c r="O76" s="100"/>
      <c r="P76" s="2">
        <f t="shared" si="3"/>
        <v>0</v>
      </c>
      <c r="Q76" s="143"/>
    </row>
    <row r="77" spans="3:17" ht="45" customHeight="1" collapsed="1" x14ac:dyDescent="0.2">
      <c r="C77" s="68" t="s">
        <v>22</v>
      </c>
      <c r="D77" s="117"/>
      <c r="E77" s="118">
        <f t="shared" si="7"/>
        <v>0.17699115044247787</v>
      </c>
      <c r="F77" s="119">
        <f>SUM(F78:F87)</f>
        <v>300000</v>
      </c>
      <c r="G77" s="119">
        <f>SUM(G78:G87)</f>
        <v>0</v>
      </c>
      <c r="H77" s="119">
        <f>SUM(H78:H87)</f>
        <v>100000</v>
      </c>
      <c r="I77" s="119">
        <f>SUM(I78:I87)</f>
        <v>0</v>
      </c>
      <c r="J77" s="119">
        <f>SUM(J78:J87)</f>
        <v>0</v>
      </c>
      <c r="K77" s="119">
        <f t="shared" si="8"/>
        <v>400000</v>
      </c>
      <c r="L77" s="119">
        <f t="shared" si="9"/>
        <v>400000</v>
      </c>
      <c r="M77" s="119">
        <f>SUM(M78:M87)</f>
        <v>0</v>
      </c>
      <c r="N77" s="119">
        <f>SUM(N78:N87)</f>
        <v>0</v>
      </c>
      <c r="O77" s="119"/>
      <c r="P77" s="119">
        <f t="shared" si="3"/>
        <v>400000</v>
      </c>
      <c r="Q77" s="142"/>
    </row>
    <row r="78" spans="3:17" ht="45" hidden="1" customHeight="1" outlineLevel="1" x14ac:dyDescent="0.2">
      <c r="D78" s="4" t="s">
        <v>74</v>
      </c>
      <c r="E78" s="3">
        <f t="shared" ref="E78:E98" si="10">IF(K78=0,"-",K78/$K$136)</f>
        <v>8.8495575221238937E-2</v>
      </c>
      <c r="F78" s="2">
        <v>100000</v>
      </c>
      <c r="G78" s="2"/>
      <c r="H78" s="2">
        <v>100000</v>
      </c>
      <c r="I78" s="2"/>
      <c r="J78" s="2"/>
      <c r="K78" s="2">
        <f t="shared" ref="K78:K98" si="11">+F78+G78+H78+I78+J78</f>
        <v>200000</v>
      </c>
      <c r="L78" s="17">
        <f t="shared" ref="L78:L98" si="12">K78/$D$9</f>
        <v>200000</v>
      </c>
      <c r="M78" s="2"/>
      <c r="N78" s="126">
        <f t="shared" si="4"/>
        <v>0</v>
      </c>
      <c r="O78" s="100"/>
      <c r="P78" s="2">
        <f t="shared" si="3"/>
        <v>200000</v>
      </c>
      <c r="Q78" s="143"/>
    </row>
    <row r="79" spans="3:17" ht="45" hidden="1" customHeight="1" outlineLevel="1" x14ac:dyDescent="0.2">
      <c r="D79" s="4" t="s">
        <v>75</v>
      </c>
      <c r="E79" s="3">
        <f t="shared" si="10"/>
        <v>2.2123893805309734E-2</v>
      </c>
      <c r="F79" s="2">
        <v>50000</v>
      </c>
      <c r="G79" s="2"/>
      <c r="H79" s="2"/>
      <c r="I79" s="2"/>
      <c r="J79" s="2"/>
      <c r="K79" s="2">
        <f t="shared" si="11"/>
        <v>50000</v>
      </c>
      <c r="L79" s="17">
        <f t="shared" si="12"/>
        <v>50000</v>
      </c>
      <c r="M79" s="2"/>
      <c r="N79" s="126">
        <f t="shared" si="4"/>
        <v>0</v>
      </c>
      <c r="O79" s="100"/>
      <c r="P79" s="2">
        <f t="shared" ref="P79:P135" si="13">L79+N79</f>
        <v>50000</v>
      </c>
      <c r="Q79" s="143"/>
    </row>
    <row r="80" spans="3:17" ht="45" hidden="1" customHeight="1" outlineLevel="1" x14ac:dyDescent="0.2">
      <c r="D80" s="4" t="s">
        <v>76</v>
      </c>
      <c r="E80" s="3">
        <f t="shared" si="10"/>
        <v>2.2123893805309734E-2</v>
      </c>
      <c r="F80" s="2">
        <v>50000</v>
      </c>
      <c r="G80" s="2"/>
      <c r="H80" s="2"/>
      <c r="I80" s="2"/>
      <c r="J80" s="2"/>
      <c r="K80" s="2">
        <f t="shared" si="11"/>
        <v>50000</v>
      </c>
      <c r="L80" s="17">
        <f t="shared" si="12"/>
        <v>50000</v>
      </c>
      <c r="M80" s="2"/>
      <c r="N80" s="126">
        <f t="shared" ref="N80:N98" si="14">M80/$D$9</f>
        <v>0</v>
      </c>
      <c r="O80" s="100"/>
      <c r="P80" s="2">
        <f t="shared" si="13"/>
        <v>50000</v>
      </c>
      <c r="Q80" s="143"/>
    </row>
    <row r="81" spans="3:17" ht="45" hidden="1" customHeight="1" outlineLevel="1" x14ac:dyDescent="0.2">
      <c r="D81" s="4" t="s">
        <v>93</v>
      </c>
      <c r="E81" s="3">
        <f t="shared" si="10"/>
        <v>2.2123893805309734E-2</v>
      </c>
      <c r="F81" s="2">
        <v>50000</v>
      </c>
      <c r="G81" s="2"/>
      <c r="H81" s="2"/>
      <c r="I81" s="2"/>
      <c r="J81" s="2"/>
      <c r="K81" s="2">
        <f t="shared" si="11"/>
        <v>50000</v>
      </c>
      <c r="L81" s="17">
        <f t="shared" si="12"/>
        <v>50000</v>
      </c>
      <c r="M81" s="2"/>
      <c r="N81" s="126">
        <f t="shared" si="14"/>
        <v>0</v>
      </c>
      <c r="O81" s="100"/>
      <c r="P81" s="2">
        <f t="shared" si="13"/>
        <v>50000</v>
      </c>
      <c r="Q81" s="143"/>
    </row>
    <row r="82" spans="3:17" ht="45" hidden="1" customHeight="1" outlineLevel="1" x14ac:dyDescent="0.2">
      <c r="D82" s="4" t="s">
        <v>94</v>
      </c>
      <c r="E82" s="3">
        <f t="shared" si="10"/>
        <v>2.2123893805309734E-2</v>
      </c>
      <c r="F82" s="2">
        <v>50000</v>
      </c>
      <c r="G82" s="2"/>
      <c r="H82" s="2"/>
      <c r="I82" s="2"/>
      <c r="J82" s="2"/>
      <c r="K82" s="2">
        <f t="shared" si="11"/>
        <v>50000</v>
      </c>
      <c r="L82" s="17">
        <f t="shared" si="12"/>
        <v>50000</v>
      </c>
      <c r="M82" s="2"/>
      <c r="N82" s="126">
        <f t="shared" si="14"/>
        <v>0</v>
      </c>
      <c r="O82" s="100"/>
      <c r="P82" s="2">
        <f t="shared" si="13"/>
        <v>50000</v>
      </c>
      <c r="Q82" s="143"/>
    </row>
    <row r="83" spans="3:17" ht="45" hidden="1" customHeight="1" outlineLevel="1" x14ac:dyDescent="0.2">
      <c r="D83" s="4" t="s">
        <v>95</v>
      </c>
      <c r="E83" s="3" t="str">
        <f t="shared" si="10"/>
        <v>-</v>
      </c>
      <c r="F83" s="2"/>
      <c r="G83" s="2"/>
      <c r="H83" s="2"/>
      <c r="I83" s="2"/>
      <c r="J83" s="2"/>
      <c r="K83" s="2">
        <f t="shared" si="11"/>
        <v>0</v>
      </c>
      <c r="L83" s="17">
        <f t="shared" si="12"/>
        <v>0</v>
      </c>
      <c r="M83" s="2"/>
      <c r="N83" s="126">
        <f t="shared" si="14"/>
        <v>0</v>
      </c>
      <c r="O83" s="100"/>
      <c r="P83" s="2">
        <f t="shared" si="13"/>
        <v>0</v>
      </c>
      <c r="Q83" s="143"/>
    </row>
    <row r="84" spans="3:17" ht="45" hidden="1" customHeight="1" outlineLevel="1" x14ac:dyDescent="0.2">
      <c r="D84" s="4" t="s">
        <v>96</v>
      </c>
      <c r="E84" s="3" t="str">
        <f t="shared" si="10"/>
        <v>-</v>
      </c>
      <c r="F84" s="2"/>
      <c r="G84" s="2"/>
      <c r="H84" s="2"/>
      <c r="I84" s="2"/>
      <c r="J84" s="2"/>
      <c r="K84" s="2">
        <f t="shared" si="11"/>
        <v>0</v>
      </c>
      <c r="L84" s="17">
        <f t="shared" si="12"/>
        <v>0</v>
      </c>
      <c r="M84" s="2"/>
      <c r="N84" s="126">
        <f t="shared" si="14"/>
        <v>0</v>
      </c>
      <c r="O84" s="100"/>
      <c r="P84" s="2">
        <f t="shared" si="13"/>
        <v>0</v>
      </c>
      <c r="Q84" s="143"/>
    </row>
    <row r="85" spans="3:17" ht="45" hidden="1" customHeight="1" outlineLevel="1" x14ac:dyDescent="0.2">
      <c r="D85" s="4"/>
      <c r="E85" s="3" t="str">
        <f t="shared" si="10"/>
        <v>-</v>
      </c>
      <c r="F85" s="2"/>
      <c r="G85" s="2"/>
      <c r="H85" s="2"/>
      <c r="I85" s="2"/>
      <c r="J85" s="2"/>
      <c r="K85" s="2">
        <f t="shared" si="11"/>
        <v>0</v>
      </c>
      <c r="L85" s="17">
        <f t="shared" si="12"/>
        <v>0</v>
      </c>
      <c r="M85" s="2"/>
      <c r="N85" s="126">
        <f t="shared" si="14"/>
        <v>0</v>
      </c>
      <c r="O85" s="100"/>
      <c r="P85" s="2">
        <f t="shared" si="13"/>
        <v>0</v>
      </c>
      <c r="Q85" s="143"/>
    </row>
    <row r="86" spans="3:17" ht="45" hidden="1" customHeight="1" outlineLevel="1" x14ac:dyDescent="0.2">
      <c r="D86" s="4"/>
      <c r="E86" s="3" t="str">
        <f t="shared" si="10"/>
        <v>-</v>
      </c>
      <c r="F86" s="2"/>
      <c r="G86" s="2"/>
      <c r="H86" s="2"/>
      <c r="I86" s="2"/>
      <c r="J86" s="2"/>
      <c r="K86" s="2">
        <f t="shared" si="11"/>
        <v>0</v>
      </c>
      <c r="L86" s="17">
        <f t="shared" si="12"/>
        <v>0</v>
      </c>
      <c r="M86" s="2"/>
      <c r="N86" s="126">
        <f t="shared" si="14"/>
        <v>0</v>
      </c>
      <c r="O86" s="100"/>
      <c r="P86" s="2">
        <f t="shared" si="13"/>
        <v>0</v>
      </c>
      <c r="Q86" s="143"/>
    </row>
    <row r="87" spans="3:17" ht="45" hidden="1" customHeight="1" outlineLevel="1" x14ac:dyDescent="0.2">
      <c r="D87" s="4"/>
      <c r="E87" s="3" t="str">
        <f t="shared" si="10"/>
        <v>-</v>
      </c>
      <c r="F87" s="2"/>
      <c r="G87" s="2"/>
      <c r="H87" s="2"/>
      <c r="I87" s="2"/>
      <c r="J87" s="2"/>
      <c r="K87" s="2">
        <f t="shared" si="11"/>
        <v>0</v>
      </c>
      <c r="L87" s="17">
        <f t="shared" si="12"/>
        <v>0</v>
      </c>
      <c r="M87" s="2"/>
      <c r="N87" s="126">
        <f t="shared" si="14"/>
        <v>0</v>
      </c>
      <c r="O87" s="100"/>
      <c r="P87" s="2">
        <f t="shared" si="13"/>
        <v>0</v>
      </c>
      <c r="Q87" s="143"/>
    </row>
    <row r="88" spans="3:17" ht="45" customHeight="1" collapsed="1" x14ac:dyDescent="0.2">
      <c r="C88" s="68" t="s">
        <v>21</v>
      </c>
      <c r="D88" s="117"/>
      <c r="E88" s="118">
        <f t="shared" si="10"/>
        <v>4.4247787610619468E-2</v>
      </c>
      <c r="F88" s="119">
        <f>SUM(F89:F98)</f>
        <v>100000</v>
      </c>
      <c r="G88" s="119">
        <f>SUM(G89:G98)</f>
        <v>0</v>
      </c>
      <c r="H88" s="119">
        <f>SUM(H89:H98)</f>
        <v>0</v>
      </c>
      <c r="I88" s="119">
        <f>SUM(I89:I98)</f>
        <v>0</v>
      </c>
      <c r="J88" s="119">
        <f>SUM(J89:J98)</f>
        <v>0</v>
      </c>
      <c r="K88" s="119">
        <f t="shared" si="11"/>
        <v>100000</v>
      </c>
      <c r="L88" s="119">
        <f t="shared" si="12"/>
        <v>100000</v>
      </c>
      <c r="M88" s="119">
        <f>SUM(M89:M98)</f>
        <v>0</v>
      </c>
      <c r="N88" s="119">
        <f>SUM(N89:N98)</f>
        <v>0</v>
      </c>
      <c r="O88" s="119"/>
      <c r="P88" s="119">
        <f t="shared" si="13"/>
        <v>100000</v>
      </c>
      <c r="Q88" s="142"/>
    </row>
    <row r="89" spans="3:17" ht="45" hidden="1" customHeight="1" outlineLevel="1" x14ac:dyDescent="0.2">
      <c r="D89" s="4" t="s">
        <v>74</v>
      </c>
      <c r="E89" s="3" t="str">
        <f t="shared" si="10"/>
        <v>-</v>
      </c>
      <c r="F89" s="2"/>
      <c r="G89" s="2"/>
      <c r="H89" s="2"/>
      <c r="I89" s="2"/>
      <c r="J89" s="2"/>
      <c r="K89" s="2">
        <f t="shared" si="11"/>
        <v>0</v>
      </c>
      <c r="L89" s="17">
        <f t="shared" si="12"/>
        <v>0</v>
      </c>
      <c r="M89" s="2"/>
      <c r="N89" s="126">
        <f t="shared" si="14"/>
        <v>0</v>
      </c>
      <c r="O89" s="100"/>
      <c r="P89" s="2">
        <f t="shared" si="13"/>
        <v>0</v>
      </c>
      <c r="Q89" s="143"/>
    </row>
    <row r="90" spans="3:17" ht="45" hidden="1" customHeight="1" outlineLevel="1" x14ac:dyDescent="0.2">
      <c r="D90" s="4" t="s">
        <v>75</v>
      </c>
      <c r="E90" s="3" t="str">
        <f t="shared" si="10"/>
        <v>-</v>
      </c>
      <c r="F90" s="2"/>
      <c r="G90" s="2"/>
      <c r="H90" s="2"/>
      <c r="I90" s="2"/>
      <c r="J90" s="2"/>
      <c r="K90" s="2">
        <f t="shared" si="11"/>
        <v>0</v>
      </c>
      <c r="L90" s="17">
        <f t="shared" si="12"/>
        <v>0</v>
      </c>
      <c r="M90" s="2"/>
      <c r="N90" s="126">
        <f t="shared" si="14"/>
        <v>0</v>
      </c>
      <c r="O90" s="100"/>
      <c r="P90" s="2">
        <f t="shared" si="13"/>
        <v>0</v>
      </c>
      <c r="Q90" s="143"/>
    </row>
    <row r="91" spans="3:17" ht="45" hidden="1" customHeight="1" outlineLevel="1" x14ac:dyDescent="0.2">
      <c r="D91" s="4" t="s">
        <v>76</v>
      </c>
      <c r="E91" s="3" t="str">
        <f t="shared" si="10"/>
        <v>-</v>
      </c>
      <c r="F91" s="2"/>
      <c r="G91" s="2"/>
      <c r="H91" s="2"/>
      <c r="I91" s="2"/>
      <c r="J91" s="2"/>
      <c r="K91" s="2">
        <f t="shared" si="11"/>
        <v>0</v>
      </c>
      <c r="L91" s="17">
        <f t="shared" si="12"/>
        <v>0</v>
      </c>
      <c r="M91" s="2"/>
      <c r="N91" s="126">
        <f t="shared" si="14"/>
        <v>0</v>
      </c>
      <c r="O91" s="100"/>
      <c r="P91" s="2">
        <f t="shared" si="13"/>
        <v>0</v>
      </c>
      <c r="Q91" s="143"/>
    </row>
    <row r="92" spans="3:17" ht="45" hidden="1" customHeight="1" outlineLevel="1" x14ac:dyDescent="0.2">
      <c r="D92" s="4" t="s">
        <v>93</v>
      </c>
      <c r="E92" s="3" t="str">
        <f t="shared" si="10"/>
        <v>-</v>
      </c>
      <c r="F92" s="2"/>
      <c r="G92" s="2"/>
      <c r="H92" s="2"/>
      <c r="I92" s="2"/>
      <c r="J92" s="2"/>
      <c r="K92" s="2">
        <f t="shared" si="11"/>
        <v>0</v>
      </c>
      <c r="L92" s="17">
        <f t="shared" si="12"/>
        <v>0</v>
      </c>
      <c r="M92" s="2"/>
      <c r="N92" s="126">
        <f t="shared" si="14"/>
        <v>0</v>
      </c>
      <c r="O92" s="100"/>
      <c r="P92" s="2">
        <f t="shared" si="13"/>
        <v>0</v>
      </c>
      <c r="Q92" s="143"/>
    </row>
    <row r="93" spans="3:17" ht="45" hidden="1" customHeight="1" outlineLevel="1" x14ac:dyDescent="0.2">
      <c r="D93" s="4" t="s">
        <v>94</v>
      </c>
      <c r="E93" s="3">
        <f t="shared" si="10"/>
        <v>2.2123893805309734E-2</v>
      </c>
      <c r="F93" s="2">
        <v>50000</v>
      </c>
      <c r="G93" s="2"/>
      <c r="H93" s="2"/>
      <c r="I93" s="2"/>
      <c r="J93" s="2"/>
      <c r="K93" s="2">
        <f t="shared" si="11"/>
        <v>50000</v>
      </c>
      <c r="L93" s="17">
        <f t="shared" si="12"/>
        <v>50000</v>
      </c>
      <c r="M93" s="2"/>
      <c r="N93" s="126">
        <f t="shared" si="14"/>
        <v>0</v>
      </c>
      <c r="O93" s="100"/>
      <c r="P93" s="2">
        <f t="shared" si="13"/>
        <v>50000</v>
      </c>
      <c r="Q93" s="143"/>
    </row>
    <row r="94" spans="3:17" ht="45" hidden="1" customHeight="1" outlineLevel="1" x14ac:dyDescent="0.2">
      <c r="D94" s="4" t="s">
        <v>95</v>
      </c>
      <c r="E94" s="3">
        <f t="shared" si="10"/>
        <v>2.2123893805309734E-2</v>
      </c>
      <c r="F94" s="2">
        <v>50000</v>
      </c>
      <c r="G94" s="2"/>
      <c r="H94" s="2"/>
      <c r="I94" s="2"/>
      <c r="J94" s="2"/>
      <c r="K94" s="2">
        <f t="shared" si="11"/>
        <v>50000</v>
      </c>
      <c r="L94" s="17">
        <f t="shared" si="12"/>
        <v>50000</v>
      </c>
      <c r="M94" s="2"/>
      <c r="N94" s="126">
        <f t="shared" si="14"/>
        <v>0</v>
      </c>
      <c r="O94" s="100"/>
      <c r="P94" s="2">
        <f t="shared" si="13"/>
        <v>50000</v>
      </c>
      <c r="Q94" s="143"/>
    </row>
    <row r="95" spans="3:17" ht="45" hidden="1" customHeight="1" outlineLevel="1" x14ac:dyDescent="0.2">
      <c r="D95" s="4" t="s">
        <v>96</v>
      </c>
      <c r="E95" s="3" t="str">
        <f t="shared" si="10"/>
        <v>-</v>
      </c>
      <c r="F95" s="2"/>
      <c r="G95" s="2"/>
      <c r="H95" s="2"/>
      <c r="I95" s="2"/>
      <c r="J95" s="2"/>
      <c r="K95" s="2">
        <f t="shared" si="11"/>
        <v>0</v>
      </c>
      <c r="L95" s="17">
        <f t="shared" si="12"/>
        <v>0</v>
      </c>
      <c r="M95" s="2"/>
      <c r="N95" s="126">
        <f t="shared" si="14"/>
        <v>0</v>
      </c>
      <c r="O95" s="100"/>
      <c r="P95" s="2">
        <f t="shared" si="13"/>
        <v>0</v>
      </c>
      <c r="Q95" s="143"/>
    </row>
    <row r="96" spans="3:17" ht="45" hidden="1" customHeight="1" outlineLevel="1" x14ac:dyDescent="0.2">
      <c r="D96" s="4"/>
      <c r="E96" s="3" t="str">
        <f t="shared" si="10"/>
        <v>-</v>
      </c>
      <c r="F96" s="2"/>
      <c r="G96" s="2"/>
      <c r="H96" s="2"/>
      <c r="I96" s="2"/>
      <c r="J96" s="2"/>
      <c r="K96" s="2">
        <f t="shared" si="11"/>
        <v>0</v>
      </c>
      <c r="L96" s="17">
        <f t="shared" si="12"/>
        <v>0</v>
      </c>
      <c r="M96" s="2"/>
      <c r="N96" s="126">
        <f t="shared" si="14"/>
        <v>0</v>
      </c>
      <c r="O96" s="100"/>
      <c r="P96" s="2">
        <f t="shared" si="13"/>
        <v>0</v>
      </c>
      <c r="Q96" s="143"/>
    </row>
    <row r="97" spans="3:17" ht="45" hidden="1" customHeight="1" outlineLevel="1" x14ac:dyDescent="0.2">
      <c r="D97" s="4"/>
      <c r="E97" s="3" t="str">
        <f t="shared" si="10"/>
        <v>-</v>
      </c>
      <c r="F97" s="2"/>
      <c r="G97" s="2"/>
      <c r="H97" s="2"/>
      <c r="I97" s="2"/>
      <c r="J97" s="2"/>
      <c r="K97" s="2">
        <f t="shared" si="11"/>
        <v>0</v>
      </c>
      <c r="L97" s="17">
        <f t="shared" si="12"/>
        <v>0</v>
      </c>
      <c r="M97" s="2"/>
      <c r="N97" s="126">
        <f t="shared" si="14"/>
        <v>0</v>
      </c>
      <c r="O97" s="100"/>
      <c r="P97" s="2">
        <f t="shared" si="13"/>
        <v>0</v>
      </c>
      <c r="Q97" s="143"/>
    </row>
    <row r="98" spans="3:17" ht="45" hidden="1" customHeight="1" outlineLevel="1" x14ac:dyDescent="0.2">
      <c r="D98" s="4"/>
      <c r="E98" s="3" t="str">
        <f t="shared" si="10"/>
        <v>-</v>
      </c>
      <c r="F98" s="2"/>
      <c r="G98" s="2"/>
      <c r="H98" s="2"/>
      <c r="I98" s="2"/>
      <c r="J98" s="2"/>
      <c r="K98" s="2">
        <f t="shared" si="11"/>
        <v>0</v>
      </c>
      <c r="L98" s="17">
        <f t="shared" si="12"/>
        <v>0</v>
      </c>
      <c r="M98" s="2"/>
      <c r="N98" s="126">
        <f t="shared" si="14"/>
        <v>0</v>
      </c>
      <c r="O98" s="100"/>
      <c r="P98" s="2">
        <f t="shared" si="13"/>
        <v>0</v>
      </c>
      <c r="Q98" s="143"/>
    </row>
    <row r="99" spans="3:17" ht="24" customHeight="1" collapsed="1" x14ac:dyDescent="0.2">
      <c r="C99" s="101"/>
      <c r="D99" s="107" t="s">
        <v>66</v>
      </c>
      <c r="E99" s="108"/>
      <c r="F99" s="123">
        <f t="shared" ref="F99:N99" si="15">SUM(F100:F135)/2</f>
        <v>150000</v>
      </c>
      <c r="G99" s="123">
        <f t="shared" si="15"/>
        <v>0</v>
      </c>
      <c r="H99" s="123">
        <f t="shared" si="15"/>
        <v>0</v>
      </c>
      <c r="I99" s="123">
        <f t="shared" si="15"/>
        <v>0</v>
      </c>
      <c r="J99" s="123">
        <f t="shared" si="15"/>
        <v>0</v>
      </c>
      <c r="K99" s="123">
        <f t="shared" si="15"/>
        <v>150000</v>
      </c>
      <c r="L99" s="123">
        <f t="shared" si="15"/>
        <v>150000</v>
      </c>
      <c r="M99" s="123">
        <f t="shared" si="15"/>
        <v>0</v>
      </c>
      <c r="N99" s="123">
        <f t="shared" si="15"/>
        <v>0</v>
      </c>
      <c r="O99" s="108"/>
      <c r="P99" s="123">
        <f>SUM(P100:P135)/2</f>
        <v>150000</v>
      </c>
      <c r="Q99" s="141"/>
    </row>
    <row r="100" spans="3:17" ht="45" customHeight="1" x14ac:dyDescent="0.2">
      <c r="C100" s="68" t="s">
        <v>21</v>
      </c>
      <c r="D100" s="117" t="s">
        <v>88</v>
      </c>
      <c r="E100" s="118" t="str">
        <f t="shared" ref="E100:E133" si="16">IF(K100=0,"-",K100/$K$136)</f>
        <v>-</v>
      </c>
      <c r="F100" s="119">
        <f>SUM(F101:F110)</f>
        <v>0</v>
      </c>
      <c r="G100" s="119">
        <f>SUM(G101:G110)</f>
        <v>0</v>
      </c>
      <c r="H100" s="119">
        <f>SUM(H101:H110)</f>
        <v>0</v>
      </c>
      <c r="I100" s="119">
        <f>SUM(I101:I110)</f>
        <v>0</v>
      </c>
      <c r="J100" s="119">
        <f>SUM(J101:J110)</f>
        <v>0</v>
      </c>
      <c r="K100" s="119">
        <f t="shared" ref="K100:K135" si="17">+F100+G100+H100+I100+J100</f>
        <v>0</v>
      </c>
      <c r="L100" s="119">
        <f t="shared" ref="L100:L135" si="18">K100/$D$9</f>
        <v>0</v>
      </c>
      <c r="M100" s="119">
        <f>SUM(M101:M110)</f>
        <v>0</v>
      </c>
      <c r="N100" s="119">
        <f>SUM(N101:N110)</f>
        <v>0</v>
      </c>
      <c r="O100" s="119"/>
      <c r="P100" s="119">
        <f t="shared" si="13"/>
        <v>0</v>
      </c>
      <c r="Q100" s="142"/>
    </row>
    <row r="101" spans="3:17" ht="45" hidden="1" customHeight="1" outlineLevel="1" x14ac:dyDescent="0.2">
      <c r="D101" s="4"/>
      <c r="E101" s="3" t="str">
        <f t="shared" si="16"/>
        <v>-</v>
      </c>
      <c r="F101" s="2"/>
      <c r="G101" s="2"/>
      <c r="H101" s="2"/>
      <c r="I101" s="2"/>
      <c r="J101" s="2"/>
      <c r="K101" s="2">
        <f t="shared" si="17"/>
        <v>0</v>
      </c>
      <c r="L101" s="17">
        <f t="shared" si="18"/>
        <v>0</v>
      </c>
      <c r="M101" s="2"/>
      <c r="N101" s="126">
        <f t="shared" ref="N101:N110" si="19">M101/$D$9</f>
        <v>0</v>
      </c>
      <c r="O101" s="100"/>
      <c r="P101" s="2">
        <f t="shared" si="13"/>
        <v>0</v>
      </c>
      <c r="Q101" s="143"/>
    </row>
    <row r="102" spans="3:17" ht="45" hidden="1" customHeight="1" outlineLevel="1" x14ac:dyDescent="0.2">
      <c r="D102" s="4"/>
      <c r="E102" s="3" t="str">
        <f t="shared" si="16"/>
        <v>-</v>
      </c>
      <c r="F102" s="2"/>
      <c r="G102" s="2"/>
      <c r="H102" s="2"/>
      <c r="I102" s="2"/>
      <c r="J102" s="2"/>
      <c r="K102" s="2">
        <f t="shared" si="17"/>
        <v>0</v>
      </c>
      <c r="L102" s="17">
        <f t="shared" si="18"/>
        <v>0</v>
      </c>
      <c r="M102" s="2"/>
      <c r="N102" s="126">
        <f t="shared" si="19"/>
        <v>0</v>
      </c>
      <c r="O102" s="100"/>
      <c r="P102" s="2">
        <f t="shared" si="13"/>
        <v>0</v>
      </c>
      <c r="Q102" s="143"/>
    </row>
    <row r="103" spans="3:17" ht="45" hidden="1" customHeight="1" outlineLevel="1" x14ac:dyDescent="0.2">
      <c r="D103" s="4"/>
      <c r="E103" s="3" t="str">
        <f t="shared" si="16"/>
        <v>-</v>
      </c>
      <c r="F103" s="2"/>
      <c r="G103" s="2"/>
      <c r="H103" s="2"/>
      <c r="I103" s="2"/>
      <c r="J103" s="2"/>
      <c r="K103" s="2">
        <f t="shared" si="17"/>
        <v>0</v>
      </c>
      <c r="L103" s="17">
        <f t="shared" si="18"/>
        <v>0</v>
      </c>
      <c r="M103" s="2"/>
      <c r="N103" s="126">
        <f t="shared" si="19"/>
        <v>0</v>
      </c>
      <c r="O103" s="100"/>
      <c r="P103" s="2">
        <f t="shared" si="13"/>
        <v>0</v>
      </c>
      <c r="Q103" s="143"/>
    </row>
    <row r="104" spans="3:17" ht="45" hidden="1" customHeight="1" outlineLevel="1" x14ac:dyDescent="0.2">
      <c r="D104" s="4"/>
      <c r="E104" s="3" t="str">
        <f t="shared" si="16"/>
        <v>-</v>
      </c>
      <c r="F104" s="2"/>
      <c r="G104" s="2"/>
      <c r="H104" s="2"/>
      <c r="I104" s="2"/>
      <c r="J104" s="2"/>
      <c r="K104" s="2">
        <f t="shared" si="17"/>
        <v>0</v>
      </c>
      <c r="L104" s="17">
        <f t="shared" si="18"/>
        <v>0</v>
      </c>
      <c r="M104" s="2"/>
      <c r="N104" s="126">
        <f t="shared" si="19"/>
        <v>0</v>
      </c>
      <c r="O104" s="100"/>
      <c r="P104" s="2">
        <f t="shared" si="13"/>
        <v>0</v>
      </c>
      <c r="Q104" s="143"/>
    </row>
    <row r="105" spans="3:17" ht="45" hidden="1" customHeight="1" outlineLevel="1" x14ac:dyDescent="0.2">
      <c r="D105" s="4"/>
      <c r="E105" s="3" t="str">
        <f t="shared" si="16"/>
        <v>-</v>
      </c>
      <c r="F105" s="2"/>
      <c r="G105" s="2"/>
      <c r="H105" s="2"/>
      <c r="I105" s="2"/>
      <c r="J105" s="2"/>
      <c r="K105" s="2">
        <f t="shared" si="17"/>
        <v>0</v>
      </c>
      <c r="L105" s="17">
        <f t="shared" si="18"/>
        <v>0</v>
      </c>
      <c r="M105" s="2"/>
      <c r="N105" s="126">
        <f t="shared" si="19"/>
        <v>0</v>
      </c>
      <c r="O105" s="100"/>
      <c r="P105" s="2">
        <f t="shared" si="13"/>
        <v>0</v>
      </c>
      <c r="Q105" s="143"/>
    </row>
    <row r="106" spans="3:17" ht="45" hidden="1" customHeight="1" outlineLevel="1" x14ac:dyDescent="0.2">
      <c r="D106" s="4"/>
      <c r="E106" s="3" t="str">
        <f t="shared" si="16"/>
        <v>-</v>
      </c>
      <c r="F106" s="2"/>
      <c r="G106" s="2"/>
      <c r="H106" s="2"/>
      <c r="I106" s="2"/>
      <c r="J106" s="2"/>
      <c r="K106" s="2">
        <f t="shared" si="17"/>
        <v>0</v>
      </c>
      <c r="L106" s="17">
        <f t="shared" si="18"/>
        <v>0</v>
      </c>
      <c r="M106" s="2"/>
      <c r="N106" s="126">
        <f t="shared" si="19"/>
        <v>0</v>
      </c>
      <c r="O106" s="100"/>
      <c r="P106" s="2">
        <f t="shared" si="13"/>
        <v>0</v>
      </c>
      <c r="Q106" s="143"/>
    </row>
    <row r="107" spans="3:17" ht="45" hidden="1" customHeight="1" outlineLevel="1" x14ac:dyDescent="0.2">
      <c r="D107" s="4"/>
      <c r="E107" s="3" t="str">
        <f t="shared" si="16"/>
        <v>-</v>
      </c>
      <c r="F107" s="2"/>
      <c r="G107" s="2"/>
      <c r="H107" s="2"/>
      <c r="I107" s="2"/>
      <c r="J107" s="2"/>
      <c r="K107" s="2">
        <f t="shared" si="17"/>
        <v>0</v>
      </c>
      <c r="L107" s="17">
        <f t="shared" si="18"/>
        <v>0</v>
      </c>
      <c r="M107" s="2"/>
      <c r="N107" s="126">
        <f t="shared" si="19"/>
        <v>0</v>
      </c>
      <c r="O107" s="100"/>
      <c r="P107" s="2">
        <f t="shared" si="13"/>
        <v>0</v>
      </c>
      <c r="Q107" s="143"/>
    </row>
    <row r="108" spans="3:17" ht="45" hidden="1" customHeight="1" outlineLevel="1" x14ac:dyDescent="0.2">
      <c r="D108" s="4"/>
      <c r="E108" s="3" t="str">
        <f t="shared" si="16"/>
        <v>-</v>
      </c>
      <c r="F108" s="2"/>
      <c r="G108" s="2"/>
      <c r="H108" s="2"/>
      <c r="I108" s="2"/>
      <c r="J108" s="2"/>
      <c r="K108" s="2">
        <f t="shared" si="17"/>
        <v>0</v>
      </c>
      <c r="L108" s="17">
        <f t="shared" si="18"/>
        <v>0</v>
      </c>
      <c r="M108" s="2"/>
      <c r="N108" s="126">
        <f t="shared" si="19"/>
        <v>0</v>
      </c>
      <c r="O108" s="100"/>
      <c r="P108" s="2">
        <f t="shared" si="13"/>
        <v>0</v>
      </c>
      <c r="Q108" s="143"/>
    </row>
    <row r="109" spans="3:17" ht="45" hidden="1" customHeight="1" outlineLevel="1" x14ac:dyDescent="0.2">
      <c r="D109" s="4"/>
      <c r="E109" s="3" t="str">
        <f t="shared" si="16"/>
        <v>-</v>
      </c>
      <c r="F109" s="2"/>
      <c r="G109" s="2"/>
      <c r="H109" s="2"/>
      <c r="I109" s="2"/>
      <c r="J109" s="2"/>
      <c r="K109" s="2">
        <f t="shared" si="17"/>
        <v>0</v>
      </c>
      <c r="L109" s="17">
        <f t="shared" si="18"/>
        <v>0</v>
      </c>
      <c r="M109" s="2"/>
      <c r="N109" s="126">
        <f t="shared" si="19"/>
        <v>0</v>
      </c>
      <c r="O109" s="100"/>
      <c r="P109" s="2">
        <f t="shared" si="13"/>
        <v>0</v>
      </c>
      <c r="Q109" s="143"/>
    </row>
    <row r="110" spans="3:17" ht="45" hidden="1" customHeight="1" outlineLevel="1" x14ac:dyDescent="0.2">
      <c r="D110" s="4"/>
      <c r="E110" s="3" t="str">
        <f t="shared" si="16"/>
        <v>-</v>
      </c>
      <c r="F110" s="2"/>
      <c r="G110" s="2"/>
      <c r="H110" s="2"/>
      <c r="I110" s="2"/>
      <c r="J110" s="2"/>
      <c r="K110" s="2">
        <f t="shared" si="17"/>
        <v>0</v>
      </c>
      <c r="L110" s="17">
        <f t="shared" si="18"/>
        <v>0</v>
      </c>
      <c r="M110" s="2"/>
      <c r="N110" s="126">
        <f t="shared" si="19"/>
        <v>0</v>
      </c>
      <c r="O110" s="100"/>
      <c r="P110" s="2">
        <f t="shared" si="13"/>
        <v>0</v>
      </c>
      <c r="Q110" s="143"/>
    </row>
    <row r="111" spans="3:17" ht="45" customHeight="1" collapsed="1" x14ac:dyDescent="0.2">
      <c r="C111" s="68" t="s">
        <v>21</v>
      </c>
      <c r="D111" s="117" t="s">
        <v>89</v>
      </c>
      <c r="E111" s="118">
        <f t="shared" si="16"/>
        <v>2.2123893805309734E-2</v>
      </c>
      <c r="F111" s="119">
        <f>SUM(F112:F121)</f>
        <v>50000</v>
      </c>
      <c r="G111" s="119">
        <f>SUM(G112:G121)</f>
        <v>0</v>
      </c>
      <c r="H111" s="119">
        <f>SUM(H112:H121)</f>
        <v>0</v>
      </c>
      <c r="I111" s="119">
        <f>SUM(I112:I121)</f>
        <v>0</v>
      </c>
      <c r="J111" s="119">
        <f>SUM(J112:J121)</f>
        <v>0</v>
      </c>
      <c r="K111" s="119">
        <f t="shared" si="17"/>
        <v>50000</v>
      </c>
      <c r="L111" s="119">
        <f t="shared" si="18"/>
        <v>50000</v>
      </c>
      <c r="M111" s="119">
        <f>SUM(M112:M121)</f>
        <v>0</v>
      </c>
      <c r="N111" s="119">
        <f>SUM(N112:N121)</f>
        <v>0</v>
      </c>
      <c r="O111" s="119"/>
      <c r="P111" s="119">
        <f t="shared" si="13"/>
        <v>50000</v>
      </c>
      <c r="Q111" s="142"/>
    </row>
    <row r="112" spans="3:17" ht="45" hidden="1" customHeight="1" outlineLevel="1" x14ac:dyDescent="0.2">
      <c r="D112" s="4"/>
      <c r="E112" s="3" t="str">
        <f t="shared" si="16"/>
        <v>-</v>
      </c>
      <c r="F112" s="2"/>
      <c r="G112" s="2"/>
      <c r="H112" s="2"/>
      <c r="I112" s="2"/>
      <c r="J112" s="2"/>
      <c r="K112" s="2">
        <f t="shared" si="17"/>
        <v>0</v>
      </c>
      <c r="L112" s="17">
        <f t="shared" si="18"/>
        <v>0</v>
      </c>
      <c r="M112" s="2"/>
      <c r="N112" s="126">
        <f t="shared" ref="N112:N135" si="20">M112/$D$9</f>
        <v>0</v>
      </c>
      <c r="O112" s="100"/>
      <c r="P112" s="2">
        <f t="shared" si="13"/>
        <v>0</v>
      </c>
      <c r="Q112" s="143"/>
    </row>
    <row r="113" spans="3:17" ht="45" hidden="1" customHeight="1" outlineLevel="1" x14ac:dyDescent="0.2">
      <c r="D113" s="4"/>
      <c r="E113" s="3" t="str">
        <f t="shared" si="16"/>
        <v>-</v>
      </c>
      <c r="F113" s="2"/>
      <c r="G113" s="2"/>
      <c r="H113" s="2"/>
      <c r="I113" s="2"/>
      <c r="J113" s="2"/>
      <c r="K113" s="2">
        <f t="shared" si="17"/>
        <v>0</v>
      </c>
      <c r="L113" s="17">
        <f t="shared" si="18"/>
        <v>0</v>
      </c>
      <c r="M113" s="2"/>
      <c r="N113" s="126">
        <f t="shared" si="20"/>
        <v>0</v>
      </c>
      <c r="O113" s="100"/>
      <c r="P113" s="2">
        <f t="shared" si="13"/>
        <v>0</v>
      </c>
      <c r="Q113" s="143"/>
    </row>
    <row r="114" spans="3:17" ht="45" hidden="1" customHeight="1" outlineLevel="1" x14ac:dyDescent="0.2">
      <c r="D114" s="4"/>
      <c r="E114" s="3" t="str">
        <f t="shared" si="16"/>
        <v>-</v>
      </c>
      <c r="F114" s="2"/>
      <c r="G114" s="2"/>
      <c r="H114" s="2"/>
      <c r="I114" s="2"/>
      <c r="J114" s="2"/>
      <c r="K114" s="2">
        <f t="shared" si="17"/>
        <v>0</v>
      </c>
      <c r="L114" s="17">
        <f t="shared" si="18"/>
        <v>0</v>
      </c>
      <c r="M114" s="2"/>
      <c r="N114" s="126">
        <f t="shared" si="20"/>
        <v>0</v>
      </c>
      <c r="O114" s="100"/>
      <c r="P114" s="2">
        <f t="shared" si="13"/>
        <v>0</v>
      </c>
      <c r="Q114" s="143"/>
    </row>
    <row r="115" spans="3:17" ht="45" hidden="1" customHeight="1" outlineLevel="1" x14ac:dyDescent="0.2">
      <c r="D115" s="4"/>
      <c r="E115" s="3" t="str">
        <f t="shared" si="16"/>
        <v>-</v>
      </c>
      <c r="F115" s="2"/>
      <c r="G115" s="2"/>
      <c r="H115" s="2"/>
      <c r="I115" s="2"/>
      <c r="J115" s="2"/>
      <c r="K115" s="2">
        <f t="shared" si="17"/>
        <v>0</v>
      </c>
      <c r="L115" s="17">
        <f t="shared" si="18"/>
        <v>0</v>
      </c>
      <c r="M115" s="2"/>
      <c r="N115" s="126">
        <f t="shared" si="20"/>
        <v>0</v>
      </c>
      <c r="O115" s="100"/>
      <c r="P115" s="2">
        <f t="shared" si="13"/>
        <v>0</v>
      </c>
      <c r="Q115" s="143"/>
    </row>
    <row r="116" spans="3:17" ht="45" hidden="1" customHeight="1" outlineLevel="1" x14ac:dyDescent="0.2">
      <c r="D116" s="4"/>
      <c r="E116" s="3" t="str">
        <f t="shared" si="16"/>
        <v>-</v>
      </c>
      <c r="F116" s="2"/>
      <c r="G116" s="2"/>
      <c r="H116" s="2"/>
      <c r="I116" s="2"/>
      <c r="J116" s="2"/>
      <c r="K116" s="2">
        <f t="shared" si="17"/>
        <v>0</v>
      </c>
      <c r="L116" s="17">
        <f t="shared" si="18"/>
        <v>0</v>
      </c>
      <c r="M116" s="2"/>
      <c r="N116" s="126">
        <f t="shared" si="20"/>
        <v>0</v>
      </c>
      <c r="O116" s="100"/>
      <c r="P116" s="2">
        <f t="shared" si="13"/>
        <v>0</v>
      </c>
      <c r="Q116" s="143"/>
    </row>
    <row r="117" spans="3:17" ht="45" hidden="1" customHeight="1" outlineLevel="1" x14ac:dyDescent="0.2">
      <c r="D117" s="4"/>
      <c r="E117" s="3" t="str">
        <f t="shared" si="16"/>
        <v>-</v>
      </c>
      <c r="F117" s="2"/>
      <c r="G117" s="2"/>
      <c r="H117" s="2"/>
      <c r="I117" s="2"/>
      <c r="J117" s="2"/>
      <c r="K117" s="2">
        <f t="shared" si="17"/>
        <v>0</v>
      </c>
      <c r="L117" s="17">
        <f t="shared" si="18"/>
        <v>0</v>
      </c>
      <c r="M117" s="2"/>
      <c r="N117" s="126">
        <f t="shared" si="20"/>
        <v>0</v>
      </c>
      <c r="O117" s="100"/>
      <c r="P117" s="2">
        <f t="shared" si="13"/>
        <v>0</v>
      </c>
      <c r="Q117" s="143"/>
    </row>
    <row r="118" spans="3:17" ht="45" hidden="1" customHeight="1" outlineLevel="1" x14ac:dyDescent="0.2">
      <c r="D118" s="4"/>
      <c r="E118" s="3" t="str">
        <f t="shared" si="16"/>
        <v>-</v>
      </c>
      <c r="F118" s="2"/>
      <c r="G118" s="2"/>
      <c r="H118" s="2"/>
      <c r="I118" s="2"/>
      <c r="J118" s="2"/>
      <c r="K118" s="2">
        <f t="shared" si="17"/>
        <v>0</v>
      </c>
      <c r="L118" s="17">
        <f t="shared" si="18"/>
        <v>0</v>
      </c>
      <c r="M118" s="2"/>
      <c r="N118" s="126">
        <f t="shared" si="20"/>
        <v>0</v>
      </c>
      <c r="O118" s="100"/>
      <c r="P118" s="2">
        <f t="shared" si="13"/>
        <v>0</v>
      </c>
      <c r="Q118" s="143"/>
    </row>
    <row r="119" spans="3:17" ht="45" hidden="1" customHeight="1" outlineLevel="1" x14ac:dyDescent="0.2">
      <c r="D119" s="4" t="s">
        <v>92</v>
      </c>
      <c r="E119" s="3">
        <f t="shared" si="16"/>
        <v>2.2123893805309734E-2</v>
      </c>
      <c r="F119" s="2">
        <v>50000</v>
      </c>
      <c r="G119" s="2"/>
      <c r="H119" s="2"/>
      <c r="I119" s="2"/>
      <c r="J119" s="2"/>
      <c r="K119" s="2">
        <f t="shared" si="17"/>
        <v>50000</v>
      </c>
      <c r="L119" s="17">
        <f t="shared" si="18"/>
        <v>50000</v>
      </c>
      <c r="M119" s="2"/>
      <c r="N119" s="126">
        <f t="shared" si="20"/>
        <v>0</v>
      </c>
      <c r="O119" s="100"/>
      <c r="P119" s="2">
        <f t="shared" si="13"/>
        <v>50000</v>
      </c>
      <c r="Q119" s="143"/>
    </row>
    <row r="120" spans="3:17" ht="45" hidden="1" customHeight="1" outlineLevel="1" x14ac:dyDescent="0.2">
      <c r="D120" s="4"/>
      <c r="E120" s="3" t="str">
        <f t="shared" si="16"/>
        <v>-</v>
      </c>
      <c r="F120" s="2"/>
      <c r="G120" s="2"/>
      <c r="H120" s="2"/>
      <c r="I120" s="2"/>
      <c r="J120" s="2"/>
      <c r="K120" s="2">
        <f t="shared" si="17"/>
        <v>0</v>
      </c>
      <c r="L120" s="17">
        <f t="shared" si="18"/>
        <v>0</v>
      </c>
      <c r="M120" s="2"/>
      <c r="N120" s="126">
        <f t="shared" si="20"/>
        <v>0</v>
      </c>
      <c r="O120" s="100"/>
      <c r="P120" s="2">
        <f t="shared" si="13"/>
        <v>0</v>
      </c>
      <c r="Q120" s="143"/>
    </row>
    <row r="121" spans="3:17" ht="45" hidden="1" customHeight="1" outlineLevel="1" x14ac:dyDescent="0.2">
      <c r="D121" s="4"/>
      <c r="E121" s="3" t="str">
        <f t="shared" si="16"/>
        <v>-</v>
      </c>
      <c r="F121" s="2"/>
      <c r="G121" s="2"/>
      <c r="H121" s="2"/>
      <c r="I121" s="2"/>
      <c r="J121" s="2"/>
      <c r="K121" s="2">
        <f t="shared" si="17"/>
        <v>0</v>
      </c>
      <c r="L121" s="17">
        <f t="shared" si="18"/>
        <v>0</v>
      </c>
      <c r="M121" s="2"/>
      <c r="N121" s="126">
        <f t="shared" si="20"/>
        <v>0</v>
      </c>
      <c r="O121" s="100"/>
      <c r="P121" s="2">
        <f t="shared" si="13"/>
        <v>0</v>
      </c>
      <c r="Q121" s="143"/>
    </row>
    <row r="122" spans="3:17" ht="45" customHeight="1" collapsed="1" x14ac:dyDescent="0.2">
      <c r="C122" s="68" t="s">
        <v>21</v>
      </c>
      <c r="D122" s="117" t="s">
        <v>90</v>
      </c>
      <c r="E122" s="118">
        <f t="shared" si="16"/>
        <v>4.4247787610619468E-2</v>
      </c>
      <c r="F122" s="119">
        <f>SUM(F123:F132)</f>
        <v>100000</v>
      </c>
      <c r="G122" s="119">
        <f>SUM(G123:G132)</f>
        <v>0</v>
      </c>
      <c r="H122" s="119">
        <f>SUM(H123:H132)</f>
        <v>0</v>
      </c>
      <c r="I122" s="119">
        <f>SUM(I123:I132)</f>
        <v>0</v>
      </c>
      <c r="J122" s="119">
        <f>SUM(J123:J132)</f>
        <v>0</v>
      </c>
      <c r="K122" s="119">
        <f t="shared" si="17"/>
        <v>100000</v>
      </c>
      <c r="L122" s="119">
        <f t="shared" si="18"/>
        <v>100000</v>
      </c>
      <c r="M122" s="119">
        <f>SUM(M123:M132)</f>
        <v>0</v>
      </c>
      <c r="N122" s="119">
        <f>SUM(N123:N132)</f>
        <v>0</v>
      </c>
      <c r="O122" s="119"/>
      <c r="P122" s="119">
        <f t="shared" si="13"/>
        <v>100000</v>
      </c>
      <c r="Q122" s="142"/>
    </row>
    <row r="123" spans="3:17" ht="45" hidden="1" customHeight="1" outlineLevel="1" x14ac:dyDescent="0.2">
      <c r="D123" s="4" t="s">
        <v>92</v>
      </c>
      <c r="E123" s="3" t="str">
        <f t="shared" si="16"/>
        <v>-</v>
      </c>
      <c r="F123" s="2"/>
      <c r="G123" s="2"/>
      <c r="H123" s="2"/>
      <c r="I123" s="2"/>
      <c r="J123" s="2"/>
      <c r="K123" s="2">
        <f t="shared" si="17"/>
        <v>0</v>
      </c>
      <c r="L123" s="17">
        <f t="shared" si="18"/>
        <v>0</v>
      </c>
      <c r="M123" s="2"/>
      <c r="N123" s="126">
        <f t="shared" si="20"/>
        <v>0</v>
      </c>
      <c r="O123" s="100"/>
      <c r="P123" s="2">
        <f t="shared" si="13"/>
        <v>0</v>
      </c>
      <c r="Q123" s="143"/>
    </row>
    <row r="124" spans="3:17" ht="45" hidden="1" customHeight="1" outlineLevel="1" x14ac:dyDescent="0.2">
      <c r="D124" s="4" t="s">
        <v>92</v>
      </c>
      <c r="E124" s="3">
        <f t="shared" si="16"/>
        <v>2.2123893805309734E-2</v>
      </c>
      <c r="F124" s="2">
        <v>50000</v>
      </c>
      <c r="G124" s="2"/>
      <c r="H124" s="2"/>
      <c r="I124" s="2"/>
      <c r="J124" s="2"/>
      <c r="K124" s="2">
        <f t="shared" si="17"/>
        <v>50000</v>
      </c>
      <c r="L124" s="17">
        <f t="shared" si="18"/>
        <v>50000</v>
      </c>
      <c r="M124" s="2"/>
      <c r="N124" s="126">
        <f t="shared" si="20"/>
        <v>0</v>
      </c>
      <c r="O124" s="100"/>
      <c r="P124" s="2">
        <f t="shared" si="13"/>
        <v>50000</v>
      </c>
      <c r="Q124" s="143"/>
    </row>
    <row r="125" spans="3:17" ht="45" hidden="1" customHeight="1" outlineLevel="1" x14ac:dyDescent="0.2">
      <c r="D125" s="4" t="s">
        <v>92</v>
      </c>
      <c r="E125" s="3">
        <f t="shared" si="16"/>
        <v>2.2123893805309734E-2</v>
      </c>
      <c r="F125" s="2">
        <v>50000</v>
      </c>
      <c r="G125" s="2"/>
      <c r="H125" s="2"/>
      <c r="I125" s="2"/>
      <c r="J125" s="2"/>
      <c r="K125" s="2">
        <f t="shared" si="17"/>
        <v>50000</v>
      </c>
      <c r="L125" s="17">
        <f t="shared" si="18"/>
        <v>50000</v>
      </c>
      <c r="M125" s="2"/>
      <c r="N125" s="126">
        <f t="shared" si="20"/>
        <v>0</v>
      </c>
      <c r="O125" s="100"/>
      <c r="P125" s="2">
        <f t="shared" si="13"/>
        <v>50000</v>
      </c>
      <c r="Q125" s="143"/>
    </row>
    <row r="126" spans="3:17" ht="45" hidden="1" customHeight="1" outlineLevel="1" x14ac:dyDescent="0.2">
      <c r="D126" s="4"/>
      <c r="E126" s="3" t="str">
        <f t="shared" si="16"/>
        <v>-</v>
      </c>
      <c r="F126" s="2"/>
      <c r="G126" s="2"/>
      <c r="H126" s="2"/>
      <c r="I126" s="2"/>
      <c r="J126" s="2"/>
      <c r="K126" s="2">
        <f t="shared" si="17"/>
        <v>0</v>
      </c>
      <c r="L126" s="17">
        <f t="shared" si="18"/>
        <v>0</v>
      </c>
      <c r="M126" s="2"/>
      <c r="N126" s="126">
        <f t="shared" si="20"/>
        <v>0</v>
      </c>
      <c r="O126" s="100"/>
      <c r="P126" s="2">
        <f t="shared" si="13"/>
        <v>0</v>
      </c>
      <c r="Q126" s="143"/>
    </row>
    <row r="127" spans="3:17" ht="45" hidden="1" customHeight="1" outlineLevel="1" x14ac:dyDescent="0.2">
      <c r="D127" s="4"/>
      <c r="E127" s="3" t="str">
        <f t="shared" si="16"/>
        <v>-</v>
      </c>
      <c r="F127" s="2"/>
      <c r="G127" s="2"/>
      <c r="H127" s="2"/>
      <c r="I127" s="2"/>
      <c r="J127" s="2"/>
      <c r="K127" s="2">
        <f t="shared" si="17"/>
        <v>0</v>
      </c>
      <c r="L127" s="17">
        <f t="shared" si="18"/>
        <v>0</v>
      </c>
      <c r="M127" s="2"/>
      <c r="N127" s="126">
        <f t="shared" si="20"/>
        <v>0</v>
      </c>
      <c r="O127" s="100"/>
      <c r="P127" s="2">
        <f t="shared" si="13"/>
        <v>0</v>
      </c>
      <c r="Q127" s="143"/>
    </row>
    <row r="128" spans="3:17" ht="45" hidden="1" customHeight="1" outlineLevel="1" x14ac:dyDescent="0.2">
      <c r="D128" s="4"/>
      <c r="E128" s="3" t="str">
        <f t="shared" si="16"/>
        <v>-</v>
      </c>
      <c r="F128" s="2"/>
      <c r="G128" s="2"/>
      <c r="H128" s="2"/>
      <c r="I128" s="2"/>
      <c r="J128" s="2"/>
      <c r="K128" s="2">
        <f t="shared" si="17"/>
        <v>0</v>
      </c>
      <c r="L128" s="17">
        <f t="shared" si="18"/>
        <v>0</v>
      </c>
      <c r="M128" s="2"/>
      <c r="N128" s="126">
        <f t="shared" si="20"/>
        <v>0</v>
      </c>
      <c r="O128" s="100"/>
      <c r="P128" s="2">
        <f t="shared" si="13"/>
        <v>0</v>
      </c>
      <c r="Q128" s="143"/>
    </row>
    <row r="129" spans="3:17" ht="45" hidden="1" customHeight="1" outlineLevel="1" x14ac:dyDescent="0.2">
      <c r="D129" s="4"/>
      <c r="E129" s="3" t="str">
        <f t="shared" si="16"/>
        <v>-</v>
      </c>
      <c r="F129" s="2"/>
      <c r="G129" s="2"/>
      <c r="H129" s="2"/>
      <c r="I129" s="2"/>
      <c r="J129" s="2"/>
      <c r="K129" s="2">
        <f t="shared" si="17"/>
        <v>0</v>
      </c>
      <c r="L129" s="17">
        <f t="shared" si="18"/>
        <v>0</v>
      </c>
      <c r="M129" s="2"/>
      <c r="N129" s="126">
        <f t="shared" si="20"/>
        <v>0</v>
      </c>
      <c r="O129" s="100"/>
      <c r="P129" s="2">
        <f t="shared" si="13"/>
        <v>0</v>
      </c>
      <c r="Q129" s="143"/>
    </row>
    <row r="130" spans="3:17" ht="45" hidden="1" customHeight="1" outlineLevel="1" x14ac:dyDescent="0.2">
      <c r="D130" s="4"/>
      <c r="E130" s="3" t="str">
        <f t="shared" si="16"/>
        <v>-</v>
      </c>
      <c r="F130" s="2"/>
      <c r="G130" s="2"/>
      <c r="H130" s="2"/>
      <c r="I130" s="2"/>
      <c r="J130" s="2"/>
      <c r="K130" s="2">
        <f t="shared" si="17"/>
        <v>0</v>
      </c>
      <c r="L130" s="17">
        <f t="shared" si="18"/>
        <v>0</v>
      </c>
      <c r="M130" s="2"/>
      <c r="N130" s="126">
        <f t="shared" si="20"/>
        <v>0</v>
      </c>
      <c r="O130" s="100"/>
      <c r="P130" s="2">
        <f t="shared" si="13"/>
        <v>0</v>
      </c>
      <c r="Q130" s="143"/>
    </row>
    <row r="131" spans="3:17" ht="45" hidden="1" customHeight="1" outlineLevel="1" x14ac:dyDescent="0.2">
      <c r="D131" s="4"/>
      <c r="E131" s="3" t="str">
        <f t="shared" si="16"/>
        <v>-</v>
      </c>
      <c r="F131" s="2"/>
      <c r="G131" s="2"/>
      <c r="H131" s="2"/>
      <c r="I131" s="2"/>
      <c r="J131" s="2"/>
      <c r="K131" s="2">
        <f t="shared" si="17"/>
        <v>0</v>
      </c>
      <c r="L131" s="17">
        <f t="shared" si="18"/>
        <v>0</v>
      </c>
      <c r="M131" s="2"/>
      <c r="N131" s="126">
        <f t="shared" si="20"/>
        <v>0</v>
      </c>
      <c r="O131" s="100"/>
      <c r="P131" s="2">
        <f t="shared" si="13"/>
        <v>0</v>
      </c>
      <c r="Q131" s="143"/>
    </row>
    <row r="132" spans="3:17" ht="45" hidden="1" customHeight="1" outlineLevel="1" x14ac:dyDescent="0.2">
      <c r="D132" s="4"/>
      <c r="E132" s="3" t="str">
        <f t="shared" si="16"/>
        <v>-</v>
      </c>
      <c r="F132" s="2"/>
      <c r="G132" s="2"/>
      <c r="H132" s="2"/>
      <c r="I132" s="2"/>
      <c r="J132" s="2"/>
      <c r="K132" s="2">
        <f t="shared" si="17"/>
        <v>0</v>
      </c>
      <c r="L132" s="17">
        <f t="shared" si="18"/>
        <v>0</v>
      </c>
      <c r="M132" s="2"/>
      <c r="N132" s="126">
        <f t="shared" si="20"/>
        <v>0</v>
      </c>
      <c r="O132" s="100"/>
      <c r="P132" s="2">
        <f t="shared" si="13"/>
        <v>0</v>
      </c>
      <c r="Q132" s="143"/>
    </row>
    <row r="133" spans="3:17" ht="30" customHeight="1" collapsed="1" x14ac:dyDescent="0.2">
      <c r="C133" s="68" t="s">
        <v>21</v>
      </c>
      <c r="D133" s="117" t="s">
        <v>91</v>
      </c>
      <c r="E133" s="118" t="str">
        <f t="shared" si="16"/>
        <v>-</v>
      </c>
      <c r="F133" s="119">
        <f>SUM(F134:F135)</f>
        <v>0</v>
      </c>
      <c r="G133" s="119">
        <f>SUM(G134:G135)</f>
        <v>0</v>
      </c>
      <c r="H133" s="119">
        <f>SUM(H134:H135)</f>
        <v>0</v>
      </c>
      <c r="I133" s="119">
        <f>SUM(I134:I135)</f>
        <v>0</v>
      </c>
      <c r="J133" s="119">
        <f>SUM(J134:J135)</f>
        <v>0</v>
      </c>
      <c r="K133" s="121">
        <f t="shared" si="17"/>
        <v>0</v>
      </c>
      <c r="L133" s="120">
        <f t="shared" si="18"/>
        <v>0</v>
      </c>
      <c r="M133" s="119">
        <f>SUM(M134:M135)</f>
        <v>0</v>
      </c>
      <c r="N133" s="119"/>
      <c r="O133" s="119"/>
      <c r="P133" s="121">
        <f t="shared" si="13"/>
        <v>0</v>
      </c>
      <c r="Q133" s="142"/>
    </row>
    <row r="134" spans="3:17" ht="45" hidden="1" customHeight="1" outlineLevel="1" x14ac:dyDescent="0.2">
      <c r="D134" s="4"/>
      <c r="E134" s="3" t="str">
        <f t="shared" ref="E134:E135" si="21">IF(K134=0,"-",K134/$K$136)</f>
        <v>-</v>
      </c>
      <c r="F134" s="2"/>
      <c r="G134" s="2"/>
      <c r="H134" s="2"/>
      <c r="I134" s="2"/>
      <c r="J134" s="2"/>
      <c r="K134" s="2">
        <f t="shared" si="17"/>
        <v>0</v>
      </c>
      <c r="L134" s="17">
        <f t="shared" si="18"/>
        <v>0</v>
      </c>
      <c r="M134" s="2"/>
      <c r="N134" s="126">
        <f t="shared" si="20"/>
        <v>0</v>
      </c>
      <c r="O134" s="100"/>
      <c r="P134" s="2">
        <f t="shared" si="13"/>
        <v>0</v>
      </c>
      <c r="Q134" s="143"/>
    </row>
    <row r="135" spans="3:17" ht="45" hidden="1" customHeight="1" outlineLevel="1" x14ac:dyDescent="0.2">
      <c r="D135" s="4"/>
      <c r="E135" s="3" t="str">
        <f t="shared" si="21"/>
        <v>-</v>
      </c>
      <c r="F135" s="2"/>
      <c r="G135" s="2"/>
      <c r="H135" s="2"/>
      <c r="I135" s="2"/>
      <c r="J135" s="2"/>
      <c r="K135" s="2">
        <f t="shared" si="17"/>
        <v>0</v>
      </c>
      <c r="L135" s="17">
        <f t="shared" si="18"/>
        <v>0</v>
      </c>
      <c r="M135" s="2"/>
      <c r="N135" s="126">
        <f t="shared" si="20"/>
        <v>0</v>
      </c>
      <c r="O135" s="100"/>
      <c r="P135" s="2">
        <f t="shared" si="13"/>
        <v>0</v>
      </c>
      <c r="Q135" s="143"/>
    </row>
    <row r="136" spans="3:17" ht="24" customHeight="1" collapsed="1" x14ac:dyDescent="0.2">
      <c r="C136" s="101"/>
      <c r="D136" s="107"/>
      <c r="E136" s="108"/>
      <c r="F136" s="123">
        <f t="shared" ref="F136:N136" si="22">F13+F99</f>
        <v>1460000</v>
      </c>
      <c r="G136" s="123">
        <f t="shared" si="22"/>
        <v>200000</v>
      </c>
      <c r="H136" s="123">
        <f t="shared" si="22"/>
        <v>200000</v>
      </c>
      <c r="I136" s="123">
        <f t="shared" si="22"/>
        <v>200000</v>
      </c>
      <c r="J136" s="123">
        <f t="shared" si="22"/>
        <v>200000</v>
      </c>
      <c r="K136" s="123">
        <f t="shared" si="22"/>
        <v>2260000</v>
      </c>
      <c r="L136" s="123">
        <f t="shared" si="22"/>
        <v>2260000</v>
      </c>
      <c r="M136" s="123">
        <f t="shared" si="22"/>
        <v>40000</v>
      </c>
      <c r="N136" s="123">
        <f t="shared" si="22"/>
        <v>40000</v>
      </c>
      <c r="O136" s="108"/>
      <c r="P136" s="123">
        <f>P13+P99</f>
        <v>2300000</v>
      </c>
      <c r="Q136" s="141"/>
    </row>
    <row r="137" spans="3:17" s="16" customFormat="1" ht="20.100000000000001" customHeight="1" x14ac:dyDescent="0.2">
      <c r="E137" s="7"/>
      <c r="F137" s="7"/>
      <c r="G137" s="7"/>
      <c r="H137" s="7"/>
      <c r="I137" s="7"/>
      <c r="J137" s="7"/>
      <c r="K137" s="8"/>
      <c r="L137" s="9"/>
      <c r="M137" s="8"/>
      <c r="N137" s="8"/>
      <c r="O137" s="8"/>
      <c r="P137" s="8"/>
      <c r="Q137" s="144"/>
    </row>
    <row r="138" spans="3:17" s="16" customFormat="1" ht="20.100000000000001" customHeight="1" x14ac:dyDescent="0.2">
      <c r="Q138" s="144"/>
    </row>
    <row r="139" spans="3:17" s="16" customFormat="1" ht="20.100000000000001" customHeight="1" x14ac:dyDescent="0.2">
      <c r="Q139" s="144"/>
    </row>
    <row r="140" spans="3:17" s="16" customFormat="1" ht="20.100000000000001" customHeight="1" x14ac:dyDescent="0.2">
      <c r="Q140" s="144"/>
    </row>
    <row r="141" spans="3:17" ht="20.100000000000001" customHeight="1" x14ac:dyDescent="0.2"/>
    <row r="142" spans="3:17" ht="20.100000000000001" customHeight="1" x14ac:dyDescent="0.2"/>
  </sheetData>
  <mergeCells count="1">
    <mergeCell ref="M11:O11"/>
  </mergeCells>
  <phoneticPr fontId="40" type="noConversion"/>
  <conditionalFormatting sqref="O15:O23 O34:O43 O25:O32 O45:O54 O56:O65 O67:O76 O78:O87 O89:O98 O101:O110 O112:O121 O123:O132">
    <cfRule type="expression" dxfId="272" priority="234">
      <formula>M15&gt;0</formula>
    </cfRule>
  </conditionalFormatting>
  <conditionalFormatting sqref="O14">
    <cfRule type="expression" dxfId="271" priority="230">
      <formula>M14&gt;0</formula>
    </cfRule>
  </conditionalFormatting>
  <conditionalFormatting sqref="O16:O23">
    <cfRule type="expression" dxfId="270" priority="232">
      <formula>M16&gt;0</formula>
    </cfRule>
  </conditionalFormatting>
  <conditionalFormatting sqref="O14">
    <cfRule type="expression" dxfId="269" priority="231">
      <formula>M14&gt;0</formula>
    </cfRule>
  </conditionalFormatting>
  <conditionalFormatting sqref="O24">
    <cfRule type="expression" dxfId="268" priority="226">
      <formula>M24&gt;0</formula>
    </cfRule>
  </conditionalFormatting>
  <conditionalFormatting sqref="O24">
    <cfRule type="expression" dxfId="267" priority="227">
      <formula>M24&gt;0</formula>
    </cfRule>
  </conditionalFormatting>
  <conditionalFormatting sqref="O33">
    <cfRule type="expression" dxfId="266" priority="224">
      <formula>M33&gt;0</formula>
    </cfRule>
  </conditionalFormatting>
  <conditionalFormatting sqref="O33">
    <cfRule type="expression" dxfId="265" priority="225">
      <formula>M33&gt;0</formula>
    </cfRule>
  </conditionalFormatting>
  <conditionalFormatting sqref="O44">
    <cfRule type="expression" dxfId="264" priority="222">
      <formula>M44&gt;0</formula>
    </cfRule>
  </conditionalFormatting>
  <conditionalFormatting sqref="O44">
    <cfRule type="expression" dxfId="263" priority="223">
      <formula>M44&gt;0</formula>
    </cfRule>
  </conditionalFormatting>
  <conditionalFormatting sqref="O55">
    <cfRule type="expression" dxfId="262" priority="220">
      <formula>M55&gt;0</formula>
    </cfRule>
  </conditionalFormatting>
  <conditionalFormatting sqref="O55">
    <cfRule type="expression" dxfId="261" priority="221">
      <formula>M55&gt;0</formula>
    </cfRule>
  </conditionalFormatting>
  <conditionalFormatting sqref="O66">
    <cfRule type="expression" dxfId="260" priority="218">
      <formula>M66&gt;0</formula>
    </cfRule>
  </conditionalFormatting>
  <conditionalFormatting sqref="O66">
    <cfRule type="expression" dxfId="259" priority="219">
      <formula>M66&gt;0</formula>
    </cfRule>
  </conditionalFormatting>
  <conditionalFormatting sqref="O77">
    <cfRule type="expression" dxfId="258" priority="216">
      <formula>M77&gt;0</formula>
    </cfRule>
  </conditionalFormatting>
  <conditionalFormatting sqref="O77">
    <cfRule type="expression" dxfId="257" priority="217">
      <formula>M77&gt;0</formula>
    </cfRule>
  </conditionalFormatting>
  <conditionalFormatting sqref="O88">
    <cfRule type="expression" dxfId="256" priority="214">
      <formula>M88&gt;0</formula>
    </cfRule>
  </conditionalFormatting>
  <conditionalFormatting sqref="O88">
    <cfRule type="expression" dxfId="255" priority="215">
      <formula>M88&gt;0</formula>
    </cfRule>
  </conditionalFormatting>
  <conditionalFormatting sqref="O100">
    <cfRule type="expression" dxfId="254" priority="212">
      <formula>M100&gt;0</formula>
    </cfRule>
  </conditionalFormatting>
  <conditionalFormatting sqref="O100">
    <cfRule type="expression" dxfId="253" priority="213">
      <formula>M100&gt;0</formula>
    </cfRule>
  </conditionalFormatting>
  <conditionalFormatting sqref="O111">
    <cfRule type="expression" dxfId="252" priority="210">
      <formula>M111&gt;0</formula>
    </cfRule>
  </conditionalFormatting>
  <conditionalFormatting sqref="O111">
    <cfRule type="expression" dxfId="251" priority="211">
      <formula>M111&gt;0</formula>
    </cfRule>
  </conditionalFormatting>
  <conditionalFormatting sqref="O122">
    <cfRule type="expression" dxfId="250" priority="208">
      <formula>M122&gt;0</formula>
    </cfRule>
  </conditionalFormatting>
  <conditionalFormatting sqref="O122">
    <cfRule type="expression" dxfId="249" priority="209">
      <formula>M122&gt;0</formula>
    </cfRule>
  </conditionalFormatting>
  <conditionalFormatting sqref="O133">
    <cfRule type="expression" dxfId="248" priority="206">
      <formula>M133&gt;0</formula>
    </cfRule>
  </conditionalFormatting>
  <conditionalFormatting sqref="O133">
    <cfRule type="expression" dxfId="247" priority="207">
      <formula>M133&gt;0</formula>
    </cfRule>
  </conditionalFormatting>
  <conditionalFormatting sqref="O134">
    <cfRule type="expression" dxfId="246" priority="14">
      <formula>M134&gt;0</formula>
    </cfRule>
  </conditionalFormatting>
  <conditionalFormatting sqref="O135">
    <cfRule type="expression" dxfId="245" priority="7">
      <formula>M135&gt;0</formula>
    </cfRule>
  </conditionalFormatting>
  <hyperlinks>
    <hyperlink ref="D7" r:id="rId1" display="https://eur03.safelinks.protection.outlook.com/?url=https%3A%2F%2Fwww.xe.com%2Fcurrencyconverter%2F&amp;data=04%7C01%7Cw.almeida%40laudesfoundation.org%7Cd4bdc1e66a934333264908d92a7ec3ca%7Cf50c4e077e414a5d9cb0de6e757075c3%7C0%7C0%7C637587546195811399%7CUnknown%7CTWFpbGZsb3d8eyJWIjoiMC4wLjAwMDAiLCJQIjoiV2luMzIiLCJBTiI6Ik1haWwiLCJXVCI6Mn0%3D%7C1000&amp;sdata=iAgFpPSD3ZKrPPArX4zH5TprHJ59Z%2FegCVtLhtJe46w%3D&amp;reserved=0" xr:uid="{0EF65303-BB03-42AA-AD78-72CCA98100CF}"/>
  </hyperlinks>
  <pageMargins left="0.98402777777777772" right="0.39374999999999999" top="1.1812499999999999" bottom="0.39374999999999999" header="0.51180555555555551" footer="0.51180555555555551"/>
  <pageSetup paperSize="9" scale="65" firstPageNumber="0" orientation="portrait" cellComments="atEnd" horizontalDpi="300" verticalDpi="300" r:id="rId2"/>
  <headerFooter alignWithMargins="0"/>
  <ignoredErrors>
    <ignoredError sqref="I88 J88 G100 H100 I100 J100 G111 H111 I111 J111 G122 H122 I122 J122 N24:N122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857001-F80A-4D12-9567-A594FB742826}">
          <x14:formula1>
            <xm:f>'basis list'!$B$4:$B$6</xm:f>
          </x14:formula1>
          <xm:sqref>C14 C24 C33 C44 C55 C66 C77 C88 C100 C111 C122 C133</xm:sqref>
        </x14:dataValidation>
        <x14:dataValidation type="list" allowBlank="1" showInputMessage="1" showErrorMessage="1" xr:uid="{66EE3824-BF89-47F4-A407-EF776DFBDD45}">
          <x14:formula1>
            <xm:f>'basis list'!$B$9:$B$11</xm:f>
          </x14:formula1>
          <xm:sqref>O89:O98 O15:O23 O25:O32 O34:O43 O45:O54 O56:O65 O67:O76 O78:O87 O101:O110 O112:O121 O123:O132 O134:O136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6683-9F87-4270-827D-D4F151D8A612}">
  <sheetPr>
    <tabColor theme="4" tint="0.39997558519241921"/>
  </sheetPr>
  <dimension ref="C7:AB142"/>
  <sheetViews>
    <sheetView showGridLines="0" zoomScale="60" zoomScaleNormal="60" workbookViewId="0">
      <pane xSplit="5" ySplit="12" topLeftCell="O13" activePane="bottomRight" state="frozen"/>
      <selection activeCell="P17" sqref="P17"/>
      <selection pane="topRight" activeCell="P17" sqref="P17"/>
      <selection pane="bottomLeft" activeCell="P17" sqref="P17"/>
      <selection pane="bottomRight" activeCell="P17" sqref="P17"/>
    </sheetView>
  </sheetViews>
  <sheetFormatPr defaultColWidth="9.140625" defaultRowHeight="12.75" outlineLevelRow="1" outlineLevelCol="1" x14ac:dyDescent="0.2"/>
  <cols>
    <col min="1" max="1" width="2.85546875" style="13" customWidth="1"/>
    <col min="2" max="2" width="5.28515625" style="13" customWidth="1"/>
    <col min="3" max="3" width="39.28515625" style="13" hidden="1" customWidth="1"/>
    <col min="4" max="4" width="94.140625" style="13" customWidth="1"/>
    <col min="5" max="5" width="13.140625" style="13" customWidth="1"/>
    <col min="6" max="6" width="20.140625" style="13" bestFit="1" customWidth="1"/>
    <col min="7" max="8" width="20.140625" style="13" customWidth="1" outlineLevel="1"/>
    <col min="9" max="9" width="20.140625" style="13" customWidth="1"/>
    <col min="10" max="11" width="20.140625" style="13" customWidth="1" outlineLevel="1"/>
    <col min="12" max="12" width="20.140625" style="13" customWidth="1"/>
    <col min="13" max="13" width="20.140625" style="13" customWidth="1" outlineLevel="1"/>
    <col min="14" max="14" width="21.85546875" style="13" customWidth="1" outlineLevel="1"/>
    <col min="15" max="15" width="21.85546875" style="13" customWidth="1"/>
    <col min="16" max="17" width="21.85546875" style="13" customWidth="1" outlineLevel="1"/>
    <col min="18" max="18" width="21.85546875" style="13" customWidth="1"/>
    <col min="19" max="20" width="21.85546875" style="13" customWidth="1" outlineLevel="1"/>
    <col min="21" max="21" width="22.140625" style="13" bestFit="1" customWidth="1"/>
    <col min="22" max="22" width="22.140625" style="13" customWidth="1" outlineLevel="1"/>
    <col min="23" max="23" width="23.28515625" style="13" customWidth="1" outlineLevel="1"/>
    <col min="24" max="24" width="23.28515625" style="13" customWidth="1"/>
    <col min="25" max="25" width="22.140625" style="13" bestFit="1" customWidth="1"/>
    <col min="26" max="26" width="24.7109375" style="13" customWidth="1"/>
    <col min="27" max="27" width="22.140625" style="13" customWidth="1"/>
    <col min="28" max="28" width="56.42578125" style="13" customWidth="1"/>
    <col min="29" max="16384" width="9.140625" style="13"/>
  </cols>
  <sheetData>
    <row r="7" spans="3:28" ht="15" x14ac:dyDescent="0.2">
      <c r="D7" s="91" t="s">
        <v>4</v>
      </c>
      <c r="E7" s="9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3:28" s="6" customFormat="1" ht="18.75" x14ac:dyDescent="0.2">
      <c r="D8" s="19" t="s">
        <v>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3:28" ht="39.950000000000003" customHeight="1" x14ac:dyDescent="0.2">
      <c r="D9" s="18">
        <v>1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</row>
    <row r="10" spans="3:28" ht="35.1" customHeight="1" x14ac:dyDescent="0.2">
      <c r="D10" s="102" t="s">
        <v>6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8"/>
      <c r="Z10" s="98"/>
      <c r="AA10" s="98"/>
      <c r="AB10" s="98"/>
    </row>
    <row r="11" spans="3:28" ht="45" x14ac:dyDescent="0.2">
      <c r="C11" s="66" t="s">
        <v>8</v>
      </c>
      <c r="D11" s="102" t="s">
        <v>7</v>
      </c>
      <c r="E11" s="103" t="s">
        <v>9</v>
      </c>
      <c r="F11" s="131" t="s">
        <v>10</v>
      </c>
      <c r="G11" s="132"/>
      <c r="H11" s="133"/>
      <c r="I11" s="131" t="s">
        <v>11</v>
      </c>
      <c r="J11" s="132"/>
      <c r="K11" s="133"/>
      <c r="L11" s="131" t="s">
        <v>12</v>
      </c>
      <c r="M11" s="132"/>
      <c r="N11" s="133"/>
      <c r="O11" s="131" t="s">
        <v>13</v>
      </c>
      <c r="P11" s="132"/>
      <c r="Q11" s="133"/>
      <c r="R11" s="131" t="s">
        <v>14</v>
      </c>
      <c r="S11" s="132"/>
      <c r="T11" s="133"/>
      <c r="U11" s="134" t="s">
        <v>15</v>
      </c>
      <c r="V11" s="135"/>
      <c r="W11" s="136"/>
      <c r="X11" s="122" t="s">
        <v>77</v>
      </c>
      <c r="Y11" s="130" t="s">
        <v>83</v>
      </c>
      <c r="Z11" s="130"/>
      <c r="AA11" s="113" t="s">
        <v>87</v>
      </c>
      <c r="AB11" s="115" t="s">
        <v>16</v>
      </c>
    </row>
    <row r="12" spans="3:28" ht="40.5" customHeight="1" x14ac:dyDescent="0.2">
      <c r="C12" s="67" t="s">
        <v>17</v>
      </c>
      <c r="D12" s="104" t="s">
        <v>78</v>
      </c>
      <c r="E12" s="105"/>
      <c r="F12" s="106" t="s">
        <v>18</v>
      </c>
      <c r="G12" s="106" t="s">
        <v>20</v>
      </c>
      <c r="H12" s="106" t="s">
        <v>19</v>
      </c>
      <c r="I12" s="106" t="s">
        <v>18</v>
      </c>
      <c r="J12" s="106" t="s">
        <v>20</v>
      </c>
      <c r="K12" s="106" t="s">
        <v>19</v>
      </c>
      <c r="L12" s="106" t="s">
        <v>18</v>
      </c>
      <c r="M12" s="106" t="s">
        <v>20</v>
      </c>
      <c r="N12" s="106" t="s">
        <v>19</v>
      </c>
      <c r="O12" s="106" t="s">
        <v>18</v>
      </c>
      <c r="P12" s="106" t="s">
        <v>20</v>
      </c>
      <c r="Q12" s="106" t="s">
        <v>19</v>
      </c>
      <c r="R12" s="106" t="s">
        <v>18</v>
      </c>
      <c r="S12" s="106" t="s">
        <v>20</v>
      </c>
      <c r="T12" s="106" t="s">
        <v>19</v>
      </c>
      <c r="U12" s="110" t="s">
        <v>18</v>
      </c>
      <c r="V12" s="110" t="s">
        <v>20</v>
      </c>
      <c r="W12" s="110" t="s">
        <v>19</v>
      </c>
      <c r="X12" s="110" t="s">
        <v>18</v>
      </c>
      <c r="Y12" s="112" t="s">
        <v>84</v>
      </c>
      <c r="Z12" s="112" t="s">
        <v>85</v>
      </c>
      <c r="AA12" s="114" t="s">
        <v>18</v>
      </c>
      <c r="AB12" s="116"/>
    </row>
    <row r="13" spans="3:28" ht="24" customHeight="1" x14ac:dyDescent="0.2">
      <c r="C13" s="101"/>
      <c r="D13" s="107" t="s">
        <v>86</v>
      </c>
      <c r="E13" s="108"/>
      <c r="F13" s="123">
        <f>F14+F24+F33+F44+F55+F66+F77+F88</f>
        <v>1310000</v>
      </c>
      <c r="G13" s="108"/>
      <c r="H13" s="108"/>
      <c r="I13" s="123">
        <f>I14+I24+I33+I44+I55+I66+I77+I88</f>
        <v>200000</v>
      </c>
      <c r="J13" s="108"/>
      <c r="K13" s="108"/>
      <c r="L13" s="123">
        <f>L14+L24+L33+L44+L55+L66+L77+L88</f>
        <v>200000</v>
      </c>
      <c r="M13" s="108"/>
      <c r="N13" s="108"/>
      <c r="O13" s="123">
        <f>O14+O24+O33+O44+O55+O66+O77+O88</f>
        <v>200000</v>
      </c>
      <c r="P13" s="108"/>
      <c r="Q13" s="108"/>
      <c r="R13" s="123">
        <f>R14+R24+R33+R44+R55+R66+R77+R88</f>
        <v>200000</v>
      </c>
      <c r="S13" s="108"/>
      <c r="T13" s="108"/>
      <c r="U13" s="123">
        <f>U14+U24+U33+U44+U55+U66+U77+U88</f>
        <v>2110000</v>
      </c>
      <c r="V13" s="108"/>
      <c r="W13" s="108"/>
      <c r="X13" s="123">
        <f>X14+X24+X33+X44+X55+X66+X77+X88</f>
        <v>2110000</v>
      </c>
      <c r="Y13" s="123">
        <f>Y14+Y24+Y33+Y44+Y55+Y66+Y77+Y88</f>
        <v>40000</v>
      </c>
      <c r="Z13" s="108"/>
      <c r="AA13" s="123">
        <f>AA14+AA24+AA33+AA44+AA55+AA66+AA77+AA88</f>
        <v>2150000</v>
      </c>
      <c r="AB13" s="109"/>
    </row>
    <row r="14" spans="3:28" ht="45" customHeight="1" x14ac:dyDescent="0.2">
      <c r="C14" s="68" t="s">
        <v>21</v>
      </c>
      <c r="D14" s="117" t="str">
        <f>'FINANCIAL PLAN'!$D14</f>
        <v>Activity 1</v>
      </c>
      <c r="E14" s="118">
        <f t="shared" ref="E14:E77" si="0">IF(U14=0,"-",U14/$U$136)</f>
        <v>0.24778761061946902</v>
      </c>
      <c r="F14" s="119">
        <f>SUM(F15:F23)</f>
        <v>160000</v>
      </c>
      <c r="G14" s="119">
        <f>SUM(G15:G23)</f>
        <v>400000</v>
      </c>
      <c r="H14" s="119">
        <f t="shared" ref="H14:H77" si="1">G14-F14</f>
        <v>240000</v>
      </c>
      <c r="I14" s="119">
        <f>SUM(I15:I23)</f>
        <v>100000</v>
      </c>
      <c r="J14" s="119">
        <f>SUM(J15:J23)</f>
        <v>600000</v>
      </c>
      <c r="K14" s="119">
        <f t="shared" ref="K14:K77" si="2">J14-I14</f>
        <v>500000</v>
      </c>
      <c r="L14" s="119">
        <f>SUM(L15:L23)</f>
        <v>100000</v>
      </c>
      <c r="M14" s="119">
        <f>SUM(M15:M23)</f>
        <v>300000</v>
      </c>
      <c r="N14" s="119">
        <f t="shared" ref="N14:N77" si="3">M14-L14</f>
        <v>200000</v>
      </c>
      <c r="O14" s="119">
        <f>SUM(O15:O23)</f>
        <v>100000</v>
      </c>
      <c r="P14" s="119">
        <f>SUM(P15:P23)</f>
        <v>300000</v>
      </c>
      <c r="Q14" s="119">
        <f t="shared" ref="Q14:Q77" si="4">P14-O14</f>
        <v>200000</v>
      </c>
      <c r="R14" s="119">
        <f>SUM(R15:R23)</f>
        <v>100000</v>
      </c>
      <c r="S14" s="119">
        <f>SUM(S15:S23)</f>
        <v>300000</v>
      </c>
      <c r="T14" s="119">
        <f t="shared" ref="T14:T77" si="5">S14-R14</f>
        <v>200000</v>
      </c>
      <c r="U14" s="119">
        <f t="shared" ref="U14:V45" si="6">+F14+I14+L14+O14+R14</f>
        <v>560000</v>
      </c>
      <c r="V14" s="119">
        <f t="shared" si="6"/>
        <v>1900000</v>
      </c>
      <c r="W14" s="119">
        <f t="shared" ref="W14:W77" si="7">V14-U14</f>
        <v>1340000</v>
      </c>
      <c r="X14" s="119">
        <f t="shared" ref="X14:X77" si="8">U14/$D$9</f>
        <v>560000</v>
      </c>
      <c r="Y14" s="119">
        <f>'FINANCIAL PLAN'!M14</f>
        <v>40000</v>
      </c>
      <c r="Z14" s="119">
        <f>'FINANCIAL PLAN'!O14</f>
        <v>0</v>
      </c>
      <c r="AA14" s="119">
        <f>X14+Y14</f>
        <v>600000</v>
      </c>
      <c r="AB14" s="120"/>
    </row>
    <row r="15" spans="3:28" ht="45" customHeight="1" outlineLevel="1" x14ac:dyDescent="0.2">
      <c r="D15" s="4" t="str">
        <f>'FINANCIAL PLAN'!$D15</f>
        <v>sub activity 1</v>
      </c>
      <c r="E15" s="3">
        <f t="shared" si="0"/>
        <v>0.19911504424778761</v>
      </c>
      <c r="F15" s="2">
        <f>'FINANCIAL PLAN'!$F15</f>
        <v>50000</v>
      </c>
      <c r="G15" s="1">
        <v>200000</v>
      </c>
      <c r="H15" s="120">
        <f t="shared" si="1"/>
        <v>150000</v>
      </c>
      <c r="I15" s="2">
        <f>'FINANCIAL PLAN'!$G15</f>
        <v>100000</v>
      </c>
      <c r="J15" s="1">
        <v>600000</v>
      </c>
      <c r="K15" s="120">
        <f t="shared" si="2"/>
        <v>500000</v>
      </c>
      <c r="L15" s="2">
        <f>'FINANCIAL PLAN'!$H15</f>
        <v>100000</v>
      </c>
      <c r="M15" s="1">
        <v>300000</v>
      </c>
      <c r="N15" s="120">
        <f t="shared" si="3"/>
        <v>200000</v>
      </c>
      <c r="O15" s="2">
        <f>'FINANCIAL PLAN'!$I15</f>
        <v>100000</v>
      </c>
      <c r="P15" s="1">
        <v>300000</v>
      </c>
      <c r="Q15" s="120">
        <f t="shared" si="4"/>
        <v>200000</v>
      </c>
      <c r="R15" s="2">
        <f>'FINANCIAL PLAN'!$J15</f>
        <v>100000</v>
      </c>
      <c r="S15" s="1">
        <v>300000</v>
      </c>
      <c r="T15" s="120">
        <f t="shared" si="5"/>
        <v>200000</v>
      </c>
      <c r="U15" s="2">
        <f t="shared" si="6"/>
        <v>450000</v>
      </c>
      <c r="V15" s="2">
        <f t="shared" si="6"/>
        <v>1700000</v>
      </c>
      <c r="W15" s="120">
        <f t="shared" si="7"/>
        <v>1250000</v>
      </c>
      <c r="X15" s="17">
        <f t="shared" si="8"/>
        <v>450000</v>
      </c>
      <c r="Y15" s="119">
        <f>'FINANCIAL PLAN'!M15</f>
        <v>10000</v>
      </c>
      <c r="Z15" s="119" t="str">
        <f>'FINANCIAL PLAN'!O15</f>
        <v>Co-funding confirmed</v>
      </c>
      <c r="AA15" s="2">
        <f t="shared" ref="AA15:AA78" si="9">X15+Y15</f>
        <v>460000</v>
      </c>
      <c r="AB15" s="1"/>
    </row>
    <row r="16" spans="3:28" ht="45" customHeight="1" outlineLevel="1" x14ac:dyDescent="0.2">
      <c r="D16" s="4" t="str">
        <f>'FINANCIAL PLAN'!$D16</f>
        <v>Sub activity 2</v>
      </c>
      <c r="E16" s="3">
        <f t="shared" si="0"/>
        <v>2.2123893805309734E-2</v>
      </c>
      <c r="F16" s="2">
        <f>'FINANCIAL PLAN'!$F16</f>
        <v>50000</v>
      </c>
      <c r="G16" s="1">
        <v>200000</v>
      </c>
      <c r="H16" s="120">
        <f t="shared" si="1"/>
        <v>150000</v>
      </c>
      <c r="I16" s="2">
        <f>'FINANCIAL PLAN'!$G16</f>
        <v>0</v>
      </c>
      <c r="J16" s="1"/>
      <c r="K16" s="120">
        <f t="shared" si="2"/>
        <v>0</v>
      </c>
      <c r="L16" s="2">
        <f>'FINANCIAL PLAN'!$H16</f>
        <v>0</v>
      </c>
      <c r="M16" s="1"/>
      <c r="N16" s="120">
        <f t="shared" si="3"/>
        <v>0</v>
      </c>
      <c r="O16" s="2">
        <f>'FINANCIAL PLAN'!$I16</f>
        <v>0</v>
      </c>
      <c r="P16" s="1"/>
      <c r="Q16" s="120">
        <f t="shared" si="4"/>
        <v>0</v>
      </c>
      <c r="R16" s="2">
        <f>'FINANCIAL PLAN'!$J16</f>
        <v>0</v>
      </c>
      <c r="S16" s="1"/>
      <c r="T16" s="120">
        <f t="shared" si="5"/>
        <v>0</v>
      </c>
      <c r="U16" s="2">
        <f t="shared" si="6"/>
        <v>50000</v>
      </c>
      <c r="V16" s="2">
        <f t="shared" si="6"/>
        <v>200000</v>
      </c>
      <c r="W16" s="120">
        <f t="shared" si="7"/>
        <v>150000</v>
      </c>
      <c r="X16" s="17">
        <f t="shared" si="8"/>
        <v>50000</v>
      </c>
      <c r="Y16" s="119">
        <f>'FINANCIAL PLAN'!M16</f>
        <v>10000</v>
      </c>
      <c r="Z16" s="119">
        <f>'FINANCIAL PLAN'!O16</f>
        <v>0</v>
      </c>
      <c r="AA16" s="2">
        <f t="shared" si="9"/>
        <v>60000</v>
      </c>
      <c r="AB16" s="1"/>
    </row>
    <row r="17" spans="3:28" ht="45" customHeight="1" outlineLevel="1" x14ac:dyDescent="0.2">
      <c r="D17" s="4" t="str">
        <f>'FINANCIAL PLAN'!$D17</f>
        <v>Sub activity 3</v>
      </c>
      <c r="E17" s="3">
        <f t="shared" si="0"/>
        <v>1.7699115044247787E-2</v>
      </c>
      <c r="F17" s="2">
        <f>'FINANCIAL PLAN'!$F17</f>
        <v>40000</v>
      </c>
      <c r="G17" s="1"/>
      <c r="H17" s="120">
        <f t="shared" si="1"/>
        <v>-40000</v>
      </c>
      <c r="I17" s="2">
        <f>'FINANCIAL PLAN'!$G17</f>
        <v>0</v>
      </c>
      <c r="J17" s="1"/>
      <c r="K17" s="120">
        <f t="shared" si="2"/>
        <v>0</v>
      </c>
      <c r="L17" s="2">
        <f>'FINANCIAL PLAN'!$H17</f>
        <v>0</v>
      </c>
      <c r="M17" s="1"/>
      <c r="N17" s="120">
        <f t="shared" si="3"/>
        <v>0</v>
      </c>
      <c r="O17" s="2">
        <f>'FINANCIAL PLAN'!$I17</f>
        <v>0</v>
      </c>
      <c r="P17" s="1"/>
      <c r="Q17" s="120">
        <f t="shared" si="4"/>
        <v>0</v>
      </c>
      <c r="R17" s="2">
        <f>'FINANCIAL PLAN'!$J17</f>
        <v>0</v>
      </c>
      <c r="S17" s="1"/>
      <c r="T17" s="120">
        <f t="shared" si="5"/>
        <v>0</v>
      </c>
      <c r="U17" s="2">
        <f t="shared" si="6"/>
        <v>40000</v>
      </c>
      <c r="V17" s="2">
        <f t="shared" si="6"/>
        <v>0</v>
      </c>
      <c r="W17" s="120">
        <f t="shared" si="7"/>
        <v>-40000</v>
      </c>
      <c r="X17" s="17">
        <f t="shared" si="8"/>
        <v>40000</v>
      </c>
      <c r="Y17" s="119">
        <f>'FINANCIAL PLAN'!M17</f>
        <v>0</v>
      </c>
      <c r="Z17" s="119">
        <f>'FINANCIAL PLAN'!O17</f>
        <v>0</v>
      </c>
      <c r="AA17" s="2">
        <f t="shared" si="9"/>
        <v>40000</v>
      </c>
      <c r="AB17" s="1"/>
    </row>
    <row r="18" spans="3:28" ht="45" customHeight="1" outlineLevel="1" x14ac:dyDescent="0.2">
      <c r="D18" s="4" t="str">
        <f>'FINANCIAL PLAN'!$D18</f>
        <v>Sub activity 4</v>
      </c>
      <c r="E18" s="3" t="str">
        <f t="shared" si="0"/>
        <v>-</v>
      </c>
      <c r="F18" s="2">
        <f>'FINANCIAL PLAN'!$F18</f>
        <v>0</v>
      </c>
      <c r="G18" s="1"/>
      <c r="H18" s="120">
        <f t="shared" si="1"/>
        <v>0</v>
      </c>
      <c r="I18" s="2">
        <f>'FINANCIAL PLAN'!$G18</f>
        <v>0</v>
      </c>
      <c r="J18" s="1"/>
      <c r="K18" s="120">
        <f t="shared" si="2"/>
        <v>0</v>
      </c>
      <c r="L18" s="2">
        <f>'FINANCIAL PLAN'!$H18</f>
        <v>0</v>
      </c>
      <c r="M18" s="1"/>
      <c r="N18" s="120">
        <f t="shared" si="3"/>
        <v>0</v>
      </c>
      <c r="O18" s="2">
        <f>'FINANCIAL PLAN'!$I18</f>
        <v>0</v>
      </c>
      <c r="P18" s="1"/>
      <c r="Q18" s="120">
        <f t="shared" si="4"/>
        <v>0</v>
      </c>
      <c r="R18" s="2">
        <f>'FINANCIAL PLAN'!$J18</f>
        <v>0</v>
      </c>
      <c r="S18" s="1"/>
      <c r="T18" s="120">
        <f t="shared" si="5"/>
        <v>0</v>
      </c>
      <c r="U18" s="2">
        <f t="shared" si="6"/>
        <v>0</v>
      </c>
      <c r="V18" s="2">
        <f t="shared" si="6"/>
        <v>0</v>
      </c>
      <c r="W18" s="120">
        <f t="shared" si="7"/>
        <v>0</v>
      </c>
      <c r="X18" s="17">
        <f t="shared" si="8"/>
        <v>0</v>
      </c>
      <c r="Y18" s="119">
        <f>'FINANCIAL PLAN'!M18</f>
        <v>0</v>
      </c>
      <c r="Z18" s="119">
        <f>'FINANCIAL PLAN'!O18</f>
        <v>0</v>
      </c>
      <c r="AA18" s="2">
        <f t="shared" si="9"/>
        <v>0</v>
      </c>
      <c r="AB18" s="1"/>
    </row>
    <row r="19" spans="3:28" ht="45" customHeight="1" outlineLevel="1" x14ac:dyDescent="0.2">
      <c r="D19" s="4" t="str">
        <f>'FINANCIAL PLAN'!$D19</f>
        <v>Sub activity 5</v>
      </c>
      <c r="E19" s="3">
        <f t="shared" si="0"/>
        <v>8.8495575221238937E-3</v>
      </c>
      <c r="F19" s="2">
        <f>'FINANCIAL PLAN'!$F19</f>
        <v>20000</v>
      </c>
      <c r="G19" s="1"/>
      <c r="H19" s="120">
        <f t="shared" si="1"/>
        <v>-20000</v>
      </c>
      <c r="I19" s="2">
        <f>'FINANCIAL PLAN'!$G19</f>
        <v>0</v>
      </c>
      <c r="J19" s="1"/>
      <c r="K19" s="120">
        <f t="shared" si="2"/>
        <v>0</v>
      </c>
      <c r="L19" s="2">
        <f>'FINANCIAL PLAN'!$H19</f>
        <v>0</v>
      </c>
      <c r="M19" s="1"/>
      <c r="N19" s="120">
        <f t="shared" si="3"/>
        <v>0</v>
      </c>
      <c r="O19" s="2">
        <f>'FINANCIAL PLAN'!$I19</f>
        <v>0</v>
      </c>
      <c r="P19" s="1"/>
      <c r="Q19" s="120">
        <f t="shared" si="4"/>
        <v>0</v>
      </c>
      <c r="R19" s="2">
        <f>'FINANCIAL PLAN'!$J19</f>
        <v>0</v>
      </c>
      <c r="S19" s="1"/>
      <c r="T19" s="120">
        <f t="shared" si="5"/>
        <v>0</v>
      </c>
      <c r="U19" s="2">
        <f t="shared" si="6"/>
        <v>20000</v>
      </c>
      <c r="V19" s="2">
        <f t="shared" si="6"/>
        <v>0</v>
      </c>
      <c r="W19" s="120">
        <f t="shared" si="7"/>
        <v>-20000</v>
      </c>
      <c r="X19" s="17">
        <f t="shared" si="8"/>
        <v>20000</v>
      </c>
      <c r="Y19" s="119">
        <f>'FINANCIAL PLAN'!M19</f>
        <v>0</v>
      </c>
      <c r="Z19" s="119">
        <f>'FINANCIAL PLAN'!O19</f>
        <v>0</v>
      </c>
      <c r="AA19" s="2">
        <f t="shared" si="9"/>
        <v>20000</v>
      </c>
      <c r="AB19" s="1"/>
    </row>
    <row r="20" spans="3:28" ht="45" customHeight="1" outlineLevel="1" x14ac:dyDescent="0.2">
      <c r="D20" s="4" t="str">
        <f>'FINANCIAL PLAN'!$D20</f>
        <v>Sub activity 6</v>
      </c>
      <c r="E20" s="3" t="str">
        <f t="shared" si="0"/>
        <v>-</v>
      </c>
      <c r="F20" s="2">
        <f>'FINANCIAL PLAN'!$F20</f>
        <v>0</v>
      </c>
      <c r="G20" s="1"/>
      <c r="H20" s="120">
        <f t="shared" si="1"/>
        <v>0</v>
      </c>
      <c r="I20" s="2">
        <f>'FINANCIAL PLAN'!$G20</f>
        <v>0</v>
      </c>
      <c r="J20" s="1"/>
      <c r="K20" s="120">
        <f t="shared" si="2"/>
        <v>0</v>
      </c>
      <c r="L20" s="2">
        <f>'FINANCIAL PLAN'!$H20</f>
        <v>0</v>
      </c>
      <c r="M20" s="1"/>
      <c r="N20" s="120">
        <f t="shared" si="3"/>
        <v>0</v>
      </c>
      <c r="O20" s="2">
        <f>'FINANCIAL PLAN'!$I20</f>
        <v>0</v>
      </c>
      <c r="P20" s="1"/>
      <c r="Q20" s="120">
        <f t="shared" si="4"/>
        <v>0</v>
      </c>
      <c r="R20" s="2">
        <f>'FINANCIAL PLAN'!$J20</f>
        <v>0</v>
      </c>
      <c r="S20" s="1"/>
      <c r="T20" s="120">
        <f t="shared" si="5"/>
        <v>0</v>
      </c>
      <c r="U20" s="2">
        <f t="shared" si="6"/>
        <v>0</v>
      </c>
      <c r="V20" s="2">
        <f t="shared" si="6"/>
        <v>0</v>
      </c>
      <c r="W20" s="120">
        <f t="shared" si="7"/>
        <v>0</v>
      </c>
      <c r="X20" s="17">
        <f t="shared" si="8"/>
        <v>0</v>
      </c>
      <c r="Y20" s="119">
        <f>'FINANCIAL PLAN'!M20</f>
        <v>0</v>
      </c>
      <c r="Z20" s="119">
        <f>'FINANCIAL PLAN'!O20</f>
        <v>0</v>
      </c>
      <c r="AA20" s="2">
        <f t="shared" si="9"/>
        <v>0</v>
      </c>
      <c r="AB20" s="1"/>
    </row>
    <row r="21" spans="3:28" ht="45" customHeight="1" outlineLevel="1" x14ac:dyDescent="0.2">
      <c r="D21" s="4" t="str">
        <f>'FINANCIAL PLAN'!$D21</f>
        <v>Sub activity 7</v>
      </c>
      <c r="E21" s="3" t="str">
        <f t="shared" si="0"/>
        <v>-</v>
      </c>
      <c r="F21" s="2">
        <f>'FINANCIAL PLAN'!$F21</f>
        <v>0</v>
      </c>
      <c r="G21" s="1"/>
      <c r="H21" s="120">
        <f t="shared" si="1"/>
        <v>0</v>
      </c>
      <c r="I21" s="2">
        <f>'FINANCIAL PLAN'!$G21</f>
        <v>0</v>
      </c>
      <c r="J21" s="1"/>
      <c r="K21" s="120">
        <f t="shared" si="2"/>
        <v>0</v>
      </c>
      <c r="L21" s="2">
        <f>'FINANCIAL PLAN'!$H21</f>
        <v>0</v>
      </c>
      <c r="M21" s="1"/>
      <c r="N21" s="120">
        <f t="shared" si="3"/>
        <v>0</v>
      </c>
      <c r="O21" s="2">
        <f>'FINANCIAL PLAN'!$I21</f>
        <v>0</v>
      </c>
      <c r="P21" s="1"/>
      <c r="Q21" s="120">
        <f t="shared" si="4"/>
        <v>0</v>
      </c>
      <c r="R21" s="2">
        <f>'FINANCIAL PLAN'!$J21</f>
        <v>0</v>
      </c>
      <c r="S21" s="1"/>
      <c r="T21" s="120">
        <f t="shared" si="5"/>
        <v>0</v>
      </c>
      <c r="U21" s="2">
        <f t="shared" si="6"/>
        <v>0</v>
      </c>
      <c r="V21" s="2">
        <f t="shared" si="6"/>
        <v>0</v>
      </c>
      <c r="W21" s="120">
        <f t="shared" si="7"/>
        <v>0</v>
      </c>
      <c r="X21" s="17">
        <f t="shared" si="8"/>
        <v>0</v>
      </c>
      <c r="Y21" s="119">
        <f>'FINANCIAL PLAN'!M21</f>
        <v>0</v>
      </c>
      <c r="Z21" s="119">
        <f>'FINANCIAL PLAN'!O21</f>
        <v>0</v>
      </c>
      <c r="AA21" s="2">
        <f t="shared" si="9"/>
        <v>0</v>
      </c>
      <c r="AB21" s="1"/>
    </row>
    <row r="22" spans="3:28" ht="45" customHeight="1" outlineLevel="1" x14ac:dyDescent="0.2">
      <c r="D22" s="4" t="str">
        <f>'FINANCIAL PLAN'!$D22</f>
        <v>Sub activity 8</v>
      </c>
      <c r="E22" s="3" t="str">
        <f t="shared" si="0"/>
        <v>-</v>
      </c>
      <c r="F22" s="2">
        <f>'FINANCIAL PLAN'!$F22</f>
        <v>0</v>
      </c>
      <c r="G22" s="1"/>
      <c r="H22" s="120">
        <f t="shared" si="1"/>
        <v>0</v>
      </c>
      <c r="I22" s="2">
        <f>'FINANCIAL PLAN'!$G22</f>
        <v>0</v>
      </c>
      <c r="J22" s="1"/>
      <c r="K22" s="120">
        <f t="shared" si="2"/>
        <v>0</v>
      </c>
      <c r="L22" s="2">
        <f>'FINANCIAL PLAN'!$H22</f>
        <v>0</v>
      </c>
      <c r="M22" s="1"/>
      <c r="N22" s="120">
        <f t="shared" si="3"/>
        <v>0</v>
      </c>
      <c r="O22" s="2">
        <f>'FINANCIAL PLAN'!$I22</f>
        <v>0</v>
      </c>
      <c r="P22" s="1"/>
      <c r="Q22" s="120">
        <f t="shared" si="4"/>
        <v>0</v>
      </c>
      <c r="R22" s="2">
        <f>'FINANCIAL PLAN'!$J22</f>
        <v>0</v>
      </c>
      <c r="S22" s="1"/>
      <c r="T22" s="120">
        <f t="shared" si="5"/>
        <v>0</v>
      </c>
      <c r="U22" s="2">
        <f t="shared" si="6"/>
        <v>0</v>
      </c>
      <c r="V22" s="2">
        <f t="shared" si="6"/>
        <v>0</v>
      </c>
      <c r="W22" s="120">
        <f t="shared" si="7"/>
        <v>0</v>
      </c>
      <c r="X22" s="17">
        <f t="shared" si="8"/>
        <v>0</v>
      </c>
      <c r="Y22" s="119">
        <f>'FINANCIAL PLAN'!M22</f>
        <v>20000</v>
      </c>
      <c r="Z22" s="119" t="str">
        <f>'FINANCIAL PLAN'!O22</f>
        <v>Co-funding pending</v>
      </c>
      <c r="AA22" s="2">
        <f t="shared" si="9"/>
        <v>20000</v>
      </c>
      <c r="AB22" s="1"/>
    </row>
    <row r="23" spans="3:28" ht="45" customHeight="1" outlineLevel="1" x14ac:dyDescent="0.2">
      <c r="D23" s="4" t="str">
        <f>'FINANCIAL PLAN'!$D23</f>
        <v>Sub activity 9</v>
      </c>
      <c r="E23" s="3" t="str">
        <f t="shared" si="0"/>
        <v>-</v>
      </c>
      <c r="F23" s="2">
        <f>'FINANCIAL PLAN'!$F23</f>
        <v>0</v>
      </c>
      <c r="G23" s="1"/>
      <c r="H23" s="120">
        <f t="shared" si="1"/>
        <v>0</v>
      </c>
      <c r="I23" s="2">
        <f>'FINANCIAL PLAN'!$G23</f>
        <v>0</v>
      </c>
      <c r="J23" s="1"/>
      <c r="K23" s="120">
        <f t="shared" si="2"/>
        <v>0</v>
      </c>
      <c r="L23" s="2">
        <f>'FINANCIAL PLAN'!$H23</f>
        <v>0</v>
      </c>
      <c r="M23" s="1"/>
      <c r="N23" s="120">
        <f t="shared" si="3"/>
        <v>0</v>
      </c>
      <c r="O23" s="2">
        <f>'FINANCIAL PLAN'!$I23</f>
        <v>0</v>
      </c>
      <c r="P23" s="1"/>
      <c r="Q23" s="120">
        <f t="shared" si="4"/>
        <v>0</v>
      </c>
      <c r="R23" s="2">
        <f>'FINANCIAL PLAN'!$J23</f>
        <v>0</v>
      </c>
      <c r="S23" s="1"/>
      <c r="T23" s="120">
        <f t="shared" si="5"/>
        <v>0</v>
      </c>
      <c r="U23" s="2">
        <f t="shared" si="6"/>
        <v>0</v>
      </c>
      <c r="V23" s="2">
        <f t="shared" si="6"/>
        <v>0</v>
      </c>
      <c r="W23" s="120">
        <f t="shared" si="7"/>
        <v>0</v>
      </c>
      <c r="X23" s="17">
        <f t="shared" si="8"/>
        <v>0</v>
      </c>
      <c r="Y23" s="119">
        <f>'FINANCIAL PLAN'!M23</f>
        <v>0</v>
      </c>
      <c r="Z23" s="119">
        <f>'FINANCIAL PLAN'!O23</f>
        <v>0</v>
      </c>
      <c r="AA23" s="2">
        <f t="shared" si="9"/>
        <v>0</v>
      </c>
      <c r="AB23" s="1"/>
    </row>
    <row r="24" spans="3:28" ht="45" customHeight="1" x14ac:dyDescent="0.2">
      <c r="C24" s="68" t="s">
        <v>21</v>
      </c>
      <c r="D24" s="117" t="str">
        <f>'FINANCIAL PLAN'!$D24</f>
        <v>Staff</v>
      </c>
      <c r="E24" s="118">
        <f t="shared" si="0"/>
        <v>0.19911504424778761</v>
      </c>
      <c r="F24" s="119">
        <f>SUM(F25:F32)</f>
        <v>150000</v>
      </c>
      <c r="G24" s="119">
        <f>SUM(G25:G32)</f>
        <v>0</v>
      </c>
      <c r="H24" s="119">
        <f t="shared" si="1"/>
        <v>-150000</v>
      </c>
      <c r="I24" s="119">
        <f>SUM(I25:I32)</f>
        <v>100000</v>
      </c>
      <c r="J24" s="119">
        <f>SUM(J25:J32)</f>
        <v>0</v>
      </c>
      <c r="K24" s="119">
        <f t="shared" si="2"/>
        <v>-100000</v>
      </c>
      <c r="L24" s="119">
        <f>SUM(L25:L32)</f>
        <v>0</v>
      </c>
      <c r="M24" s="119">
        <f>SUM(M25:M32)</f>
        <v>0</v>
      </c>
      <c r="N24" s="119">
        <f t="shared" si="3"/>
        <v>0</v>
      </c>
      <c r="O24" s="119">
        <f>SUM(O25:O32)</f>
        <v>100000</v>
      </c>
      <c r="P24" s="119">
        <f>SUM(P25:P32)</f>
        <v>200000</v>
      </c>
      <c r="Q24" s="119">
        <f t="shared" si="4"/>
        <v>100000</v>
      </c>
      <c r="R24" s="119">
        <f>SUM(R25:R32)</f>
        <v>100000</v>
      </c>
      <c r="S24" s="119">
        <f>SUM(S25:S32)</f>
        <v>0</v>
      </c>
      <c r="T24" s="119">
        <f t="shared" si="5"/>
        <v>-100000</v>
      </c>
      <c r="U24" s="119">
        <f t="shared" si="6"/>
        <v>450000</v>
      </c>
      <c r="V24" s="119">
        <f t="shared" si="6"/>
        <v>200000</v>
      </c>
      <c r="W24" s="119">
        <f t="shared" si="7"/>
        <v>-250000</v>
      </c>
      <c r="X24" s="119">
        <f t="shared" si="8"/>
        <v>450000</v>
      </c>
      <c r="Y24" s="119">
        <f>SUM(Y25:Y33)</f>
        <v>0</v>
      </c>
      <c r="Z24" s="119"/>
      <c r="AA24" s="119">
        <f t="shared" si="9"/>
        <v>450000</v>
      </c>
      <c r="AB24" s="120"/>
    </row>
    <row r="25" spans="3:28" s="15" customFormat="1" ht="45" customHeight="1" outlineLevel="1" x14ac:dyDescent="0.2">
      <c r="D25" s="4" t="str">
        <f>'FINANCIAL PLAN'!$D25</f>
        <v>sub activity 1</v>
      </c>
      <c r="E25" s="3">
        <f t="shared" si="0"/>
        <v>0.17699115044247787</v>
      </c>
      <c r="F25" s="2">
        <f>'FINANCIAL PLAN'!$F25</f>
        <v>100000</v>
      </c>
      <c r="G25" s="1"/>
      <c r="H25" s="120">
        <f t="shared" si="1"/>
        <v>-100000</v>
      </c>
      <c r="I25" s="2">
        <f>'FINANCIAL PLAN'!$G25</f>
        <v>100000</v>
      </c>
      <c r="J25" s="1"/>
      <c r="K25" s="120">
        <f t="shared" si="2"/>
        <v>-100000</v>
      </c>
      <c r="L25" s="2">
        <f>'FINANCIAL PLAN'!$H25</f>
        <v>0</v>
      </c>
      <c r="M25" s="1"/>
      <c r="N25" s="120">
        <f t="shared" si="3"/>
        <v>0</v>
      </c>
      <c r="O25" s="2">
        <f>'FINANCIAL PLAN'!$I25</f>
        <v>100000</v>
      </c>
      <c r="P25" s="1">
        <v>200000</v>
      </c>
      <c r="Q25" s="120">
        <f t="shared" si="4"/>
        <v>100000</v>
      </c>
      <c r="R25" s="2">
        <f>'FINANCIAL PLAN'!$J25</f>
        <v>100000</v>
      </c>
      <c r="S25" s="1"/>
      <c r="T25" s="120">
        <f t="shared" si="5"/>
        <v>-100000</v>
      </c>
      <c r="U25" s="2">
        <f t="shared" si="6"/>
        <v>400000</v>
      </c>
      <c r="V25" s="2">
        <f t="shared" si="6"/>
        <v>200000</v>
      </c>
      <c r="W25" s="120">
        <f t="shared" si="7"/>
        <v>-200000</v>
      </c>
      <c r="X25" s="17">
        <f t="shared" si="8"/>
        <v>400000</v>
      </c>
      <c r="Y25" s="119">
        <f>'FINANCIAL PLAN'!M25</f>
        <v>0</v>
      </c>
      <c r="Z25" s="119">
        <f>'FINANCIAL PLAN'!O25</f>
        <v>0</v>
      </c>
      <c r="AA25" s="2">
        <f t="shared" si="9"/>
        <v>400000</v>
      </c>
      <c r="AB25" s="1"/>
    </row>
    <row r="26" spans="3:28" s="15" customFormat="1" ht="45" customHeight="1" outlineLevel="1" x14ac:dyDescent="0.2">
      <c r="D26" s="4" t="str">
        <f>'FINANCIAL PLAN'!$D26</f>
        <v>Sub activity 2</v>
      </c>
      <c r="E26" s="3" t="str">
        <f t="shared" si="0"/>
        <v>-</v>
      </c>
      <c r="F26" s="2">
        <f>'FINANCIAL PLAN'!$F26</f>
        <v>0</v>
      </c>
      <c r="G26" s="1"/>
      <c r="H26" s="120">
        <f t="shared" si="1"/>
        <v>0</v>
      </c>
      <c r="I26" s="2">
        <f>'FINANCIAL PLAN'!$G26</f>
        <v>0</v>
      </c>
      <c r="J26" s="1"/>
      <c r="K26" s="120">
        <f t="shared" si="2"/>
        <v>0</v>
      </c>
      <c r="L26" s="2">
        <f>'FINANCIAL PLAN'!$H26</f>
        <v>0</v>
      </c>
      <c r="M26" s="1"/>
      <c r="N26" s="120">
        <f t="shared" si="3"/>
        <v>0</v>
      </c>
      <c r="O26" s="2">
        <f>'FINANCIAL PLAN'!$I26</f>
        <v>0</v>
      </c>
      <c r="P26" s="1"/>
      <c r="Q26" s="120">
        <f t="shared" si="4"/>
        <v>0</v>
      </c>
      <c r="R26" s="2">
        <f>'FINANCIAL PLAN'!$J26</f>
        <v>0</v>
      </c>
      <c r="S26" s="1"/>
      <c r="T26" s="120">
        <f t="shared" si="5"/>
        <v>0</v>
      </c>
      <c r="U26" s="2">
        <f t="shared" si="6"/>
        <v>0</v>
      </c>
      <c r="V26" s="2">
        <f t="shared" si="6"/>
        <v>0</v>
      </c>
      <c r="W26" s="120">
        <f t="shared" si="7"/>
        <v>0</v>
      </c>
      <c r="X26" s="17">
        <f t="shared" si="8"/>
        <v>0</v>
      </c>
      <c r="Y26" s="119">
        <f>'FINANCIAL PLAN'!M26</f>
        <v>0</v>
      </c>
      <c r="Z26" s="119">
        <f>'FINANCIAL PLAN'!O26</f>
        <v>0</v>
      </c>
      <c r="AA26" s="2">
        <f t="shared" si="9"/>
        <v>0</v>
      </c>
      <c r="AB26" s="1"/>
    </row>
    <row r="27" spans="3:28" s="15" customFormat="1" ht="45" customHeight="1" outlineLevel="1" x14ac:dyDescent="0.2">
      <c r="D27" s="4" t="str">
        <f>'FINANCIAL PLAN'!$D27</f>
        <v>Sub activity 3</v>
      </c>
      <c r="E27" s="3" t="str">
        <f t="shared" si="0"/>
        <v>-</v>
      </c>
      <c r="F27" s="2">
        <f>'FINANCIAL PLAN'!$F27</f>
        <v>0</v>
      </c>
      <c r="G27" s="1"/>
      <c r="H27" s="120">
        <f t="shared" si="1"/>
        <v>0</v>
      </c>
      <c r="I27" s="2">
        <f>'FINANCIAL PLAN'!$G27</f>
        <v>0</v>
      </c>
      <c r="J27" s="1"/>
      <c r="K27" s="120">
        <f t="shared" si="2"/>
        <v>0</v>
      </c>
      <c r="L27" s="2">
        <f>'FINANCIAL PLAN'!$H27</f>
        <v>0</v>
      </c>
      <c r="M27" s="1"/>
      <c r="N27" s="120">
        <f t="shared" si="3"/>
        <v>0</v>
      </c>
      <c r="O27" s="2">
        <f>'FINANCIAL PLAN'!$I27</f>
        <v>0</v>
      </c>
      <c r="P27" s="1"/>
      <c r="Q27" s="120">
        <f t="shared" si="4"/>
        <v>0</v>
      </c>
      <c r="R27" s="2">
        <f>'FINANCIAL PLAN'!$J27</f>
        <v>0</v>
      </c>
      <c r="S27" s="1"/>
      <c r="T27" s="120">
        <f t="shared" si="5"/>
        <v>0</v>
      </c>
      <c r="U27" s="2">
        <f t="shared" si="6"/>
        <v>0</v>
      </c>
      <c r="V27" s="2">
        <f t="shared" si="6"/>
        <v>0</v>
      </c>
      <c r="W27" s="120">
        <f t="shared" si="7"/>
        <v>0</v>
      </c>
      <c r="X27" s="17">
        <f t="shared" si="8"/>
        <v>0</v>
      </c>
      <c r="Y27" s="119">
        <f>'FINANCIAL PLAN'!M27</f>
        <v>0</v>
      </c>
      <c r="Z27" s="119">
        <f>'FINANCIAL PLAN'!O27</f>
        <v>0</v>
      </c>
      <c r="AA27" s="2">
        <f t="shared" si="9"/>
        <v>0</v>
      </c>
      <c r="AB27" s="1"/>
    </row>
    <row r="28" spans="3:28" s="15" customFormat="1" ht="45" customHeight="1" outlineLevel="1" x14ac:dyDescent="0.2">
      <c r="D28" s="4" t="str">
        <f>'FINANCIAL PLAN'!$D28</f>
        <v>Sub activity 4</v>
      </c>
      <c r="E28" s="3" t="str">
        <f t="shared" si="0"/>
        <v>-</v>
      </c>
      <c r="F28" s="2">
        <f>'FINANCIAL PLAN'!$F28</f>
        <v>0</v>
      </c>
      <c r="G28" s="1"/>
      <c r="H28" s="120">
        <f t="shared" si="1"/>
        <v>0</v>
      </c>
      <c r="I28" s="2">
        <f>'FINANCIAL PLAN'!$G28</f>
        <v>0</v>
      </c>
      <c r="J28" s="1"/>
      <c r="K28" s="120">
        <f t="shared" si="2"/>
        <v>0</v>
      </c>
      <c r="L28" s="2">
        <f>'FINANCIAL PLAN'!$H28</f>
        <v>0</v>
      </c>
      <c r="M28" s="1"/>
      <c r="N28" s="120">
        <f t="shared" si="3"/>
        <v>0</v>
      </c>
      <c r="O28" s="2">
        <f>'FINANCIAL PLAN'!$I28</f>
        <v>0</v>
      </c>
      <c r="P28" s="1"/>
      <c r="Q28" s="120">
        <f t="shared" si="4"/>
        <v>0</v>
      </c>
      <c r="R28" s="2">
        <f>'FINANCIAL PLAN'!$J28</f>
        <v>0</v>
      </c>
      <c r="S28" s="1"/>
      <c r="T28" s="120">
        <f t="shared" si="5"/>
        <v>0</v>
      </c>
      <c r="U28" s="2">
        <f t="shared" si="6"/>
        <v>0</v>
      </c>
      <c r="V28" s="2">
        <f t="shared" si="6"/>
        <v>0</v>
      </c>
      <c r="W28" s="120">
        <f t="shared" si="7"/>
        <v>0</v>
      </c>
      <c r="X28" s="17">
        <f t="shared" si="8"/>
        <v>0</v>
      </c>
      <c r="Y28" s="119">
        <f>'FINANCIAL PLAN'!M28</f>
        <v>0</v>
      </c>
      <c r="Z28" s="119">
        <f>'FINANCIAL PLAN'!O28</f>
        <v>0</v>
      </c>
      <c r="AA28" s="2">
        <f t="shared" si="9"/>
        <v>0</v>
      </c>
      <c r="AB28" s="1"/>
    </row>
    <row r="29" spans="3:28" s="15" customFormat="1" ht="45" customHeight="1" outlineLevel="1" x14ac:dyDescent="0.2">
      <c r="D29" s="4" t="str">
        <f>'FINANCIAL PLAN'!$D29</f>
        <v>Sub activity 5</v>
      </c>
      <c r="E29" s="3">
        <f t="shared" si="0"/>
        <v>2.2123893805309734E-2</v>
      </c>
      <c r="F29" s="2">
        <f>'FINANCIAL PLAN'!$F29</f>
        <v>50000</v>
      </c>
      <c r="G29" s="1"/>
      <c r="H29" s="120">
        <f t="shared" si="1"/>
        <v>-50000</v>
      </c>
      <c r="I29" s="2">
        <f>'FINANCIAL PLAN'!$G29</f>
        <v>0</v>
      </c>
      <c r="J29" s="1"/>
      <c r="K29" s="120">
        <f t="shared" si="2"/>
        <v>0</v>
      </c>
      <c r="L29" s="2">
        <f>'FINANCIAL PLAN'!$H29</f>
        <v>0</v>
      </c>
      <c r="M29" s="1"/>
      <c r="N29" s="120">
        <f t="shared" si="3"/>
        <v>0</v>
      </c>
      <c r="O29" s="2">
        <f>'FINANCIAL PLAN'!$I29</f>
        <v>0</v>
      </c>
      <c r="P29" s="1"/>
      <c r="Q29" s="120">
        <f t="shared" si="4"/>
        <v>0</v>
      </c>
      <c r="R29" s="2">
        <f>'FINANCIAL PLAN'!$J29</f>
        <v>0</v>
      </c>
      <c r="S29" s="1"/>
      <c r="T29" s="120">
        <f t="shared" si="5"/>
        <v>0</v>
      </c>
      <c r="U29" s="2">
        <f t="shared" si="6"/>
        <v>50000</v>
      </c>
      <c r="V29" s="2">
        <f t="shared" si="6"/>
        <v>0</v>
      </c>
      <c r="W29" s="120">
        <f t="shared" si="7"/>
        <v>-50000</v>
      </c>
      <c r="X29" s="17">
        <f t="shared" si="8"/>
        <v>50000</v>
      </c>
      <c r="Y29" s="119">
        <f>'FINANCIAL PLAN'!M29</f>
        <v>0</v>
      </c>
      <c r="Z29" s="119">
        <f>'FINANCIAL PLAN'!O29</f>
        <v>0</v>
      </c>
      <c r="AA29" s="2">
        <f t="shared" si="9"/>
        <v>50000</v>
      </c>
      <c r="AB29" s="1"/>
    </row>
    <row r="30" spans="3:28" s="15" customFormat="1" ht="45" customHeight="1" outlineLevel="1" x14ac:dyDescent="0.2">
      <c r="D30" s="4" t="str">
        <f>'FINANCIAL PLAN'!$D30</f>
        <v>Sub activity 6</v>
      </c>
      <c r="E30" s="3" t="str">
        <f t="shared" si="0"/>
        <v>-</v>
      </c>
      <c r="F30" s="2">
        <f>'FINANCIAL PLAN'!$F30</f>
        <v>0</v>
      </c>
      <c r="G30" s="1"/>
      <c r="H30" s="120">
        <f t="shared" si="1"/>
        <v>0</v>
      </c>
      <c r="I30" s="2">
        <f>'FINANCIAL PLAN'!$G30</f>
        <v>0</v>
      </c>
      <c r="J30" s="1"/>
      <c r="K30" s="120">
        <f t="shared" si="2"/>
        <v>0</v>
      </c>
      <c r="L30" s="2">
        <f>'FINANCIAL PLAN'!$H30</f>
        <v>0</v>
      </c>
      <c r="M30" s="1"/>
      <c r="N30" s="120">
        <f t="shared" si="3"/>
        <v>0</v>
      </c>
      <c r="O30" s="2">
        <f>'FINANCIAL PLAN'!$I30</f>
        <v>0</v>
      </c>
      <c r="P30" s="1"/>
      <c r="Q30" s="120">
        <f t="shared" si="4"/>
        <v>0</v>
      </c>
      <c r="R30" s="2">
        <f>'FINANCIAL PLAN'!$J30</f>
        <v>0</v>
      </c>
      <c r="S30" s="1"/>
      <c r="T30" s="120">
        <f t="shared" si="5"/>
        <v>0</v>
      </c>
      <c r="U30" s="2">
        <f t="shared" si="6"/>
        <v>0</v>
      </c>
      <c r="V30" s="2">
        <f t="shared" si="6"/>
        <v>0</v>
      </c>
      <c r="W30" s="120">
        <f t="shared" si="7"/>
        <v>0</v>
      </c>
      <c r="X30" s="17">
        <f t="shared" si="8"/>
        <v>0</v>
      </c>
      <c r="Y30" s="119">
        <f>'FINANCIAL PLAN'!M30</f>
        <v>0</v>
      </c>
      <c r="Z30" s="119">
        <f>'FINANCIAL PLAN'!O30</f>
        <v>0</v>
      </c>
      <c r="AA30" s="2">
        <f t="shared" si="9"/>
        <v>0</v>
      </c>
      <c r="AB30" s="1"/>
    </row>
    <row r="31" spans="3:28" s="15" customFormat="1" ht="45" customHeight="1" outlineLevel="1" x14ac:dyDescent="0.2">
      <c r="D31" s="4" t="str">
        <f>'FINANCIAL PLAN'!$D31</f>
        <v>Sub activity 7</v>
      </c>
      <c r="E31" s="3" t="str">
        <f t="shared" si="0"/>
        <v>-</v>
      </c>
      <c r="F31" s="2">
        <f>'FINANCIAL PLAN'!$F31</f>
        <v>0</v>
      </c>
      <c r="G31" s="1"/>
      <c r="H31" s="120">
        <f t="shared" si="1"/>
        <v>0</v>
      </c>
      <c r="I31" s="2">
        <f>'FINANCIAL PLAN'!$G31</f>
        <v>0</v>
      </c>
      <c r="J31" s="1"/>
      <c r="K31" s="120">
        <f t="shared" si="2"/>
        <v>0</v>
      </c>
      <c r="L31" s="2">
        <f>'FINANCIAL PLAN'!$H31</f>
        <v>0</v>
      </c>
      <c r="M31" s="1"/>
      <c r="N31" s="120">
        <f t="shared" si="3"/>
        <v>0</v>
      </c>
      <c r="O31" s="2">
        <f>'FINANCIAL PLAN'!$I31</f>
        <v>0</v>
      </c>
      <c r="P31" s="1"/>
      <c r="Q31" s="120">
        <f t="shared" si="4"/>
        <v>0</v>
      </c>
      <c r="R31" s="2">
        <f>'FINANCIAL PLAN'!$J31</f>
        <v>0</v>
      </c>
      <c r="S31" s="1"/>
      <c r="T31" s="120">
        <f t="shared" si="5"/>
        <v>0</v>
      </c>
      <c r="U31" s="2">
        <f t="shared" si="6"/>
        <v>0</v>
      </c>
      <c r="V31" s="2">
        <f t="shared" si="6"/>
        <v>0</v>
      </c>
      <c r="W31" s="120">
        <f t="shared" si="7"/>
        <v>0</v>
      </c>
      <c r="X31" s="17">
        <f t="shared" si="8"/>
        <v>0</v>
      </c>
      <c r="Y31" s="119">
        <f>'FINANCIAL PLAN'!M31</f>
        <v>0</v>
      </c>
      <c r="Z31" s="119">
        <f>'FINANCIAL PLAN'!O31</f>
        <v>0</v>
      </c>
      <c r="AA31" s="2">
        <f t="shared" si="9"/>
        <v>0</v>
      </c>
      <c r="AB31" s="1"/>
    </row>
    <row r="32" spans="3:28" s="15" customFormat="1" ht="45" customHeight="1" outlineLevel="1" x14ac:dyDescent="0.2">
      <c r="D32" s="4">
        <f>'FINANCIAL PLAN'!$D32</f>
        <v>0</v>
      </c>
      <c r="E32" s="3" t="str">
        <f t="shared" si="0"/>
        <v>-</v>
      </c>
      <c r="F32" s="2">
        <f>'FINANCIAL PLAN'!$F32</f>
        <v>0</v>
      </c>
      <c r="G32" s="1"/>
      <c r="H32" s="120">
        <f t="shared" si="1"/>
        <v>0</v>
      </c>
      <c r="I32" s="2">
        <f>'FINANCIAL PLAN'!$G32</f>
        <v>0</v>
      </c>
      <c r="J32" s="1"/>
      <c r="K32" s="120">
        <f t="shared" si="2"/>
        <v>0</v>
      </c>
      <c r="L32" s="2">
        <f>'FINANCIAL PLAN'!$H32</f>
        <v>0</v>
      </c>
      <c r="M32" s="1"/>
      <c r="N32" s="120">
        <f t="shared" si="3"/>
        <v>0</v>
      </c>
      <c r="O32" s="2">
        <f>'FINANCIAL PLAN'!$I32</f>
        <v>0</v>
      </c>
      <c r="P32" s="1"/>
      <c r="Q32" s="120">
        <f t="shared" si="4"/>
        <v>0</v>
      </c>
      <c r="R32" s="2">
        <f>'FINANCIAL PLAN'!$J32</f>
        <v>0</v>
      </c>
      <c r="S32" s="1"/>
      <c r="T32" s="120">
        <f t="shared" si="5"/>
        <v>0</v>
      </c>
      <c r="U32" s="2">
        <f t="shared" si="6"/>
        <v>0</v>
      </c>
      <c r="V32" s="2">
        <f t="shared" si="6"/>
        <v>0</v>
      </c>
      <c r="W32" s="120">
        <f t="shared" si="7"/>
        <v>0</v>
      </c>
      <c r="X32" s="17">
        <f t="shared" si="8"/>
        <v>0</v>
      </c>
      <c r="Y32" s="119">
        <f>'FINANCIAL PLAN'!M32</f>
        <v>0</v>
      </c>
      <c r="Z32" s="119">
        <f>'FINANCIAL PLAN'!O32</f>
        <v>0</v>
      </c>
      <c r="AA32" s="2">
        <f t="shared" si="9"/>
        <v>0</v>
      </c>
      <c r="AB32" s="1"/>
    </row>
    <row r="33" spans="3:28" ht="45" customHeight="1" x14ac:dyDescent="0.2">
      <c r="C33" s="68" t="s">
        <v>21</v>
      </c>
      <c r="D33" s="117">
        <f>'FINANCIAL PLAN'!$D33</f>
        <v>0</v>
      </c>
      <c r="E33" s="118">
        <f t="shared" si="0"/>
        <v>8.8495575221238937E-2</v>
      </c>
      <c r="F33" s="119">
        <f>SUM(F34:F43)</f>
        <v>200000</v>
      </c>
      <c r="G33" s="119">
        <f>SUM(G34:G43)</f>
        <v>0</v>
      </c>
      <c r="H33" s="119">
        <f t="shared" si="1"/>
        <v>-200000</v>
      </c>
      <c r="I33" s="119">
        <f>SUM(I34:I43)</f>
        <v>0</v>
      </c>
      <c r="J33" s="119">
        <f>SUM(J34:J43)</f>
        <v>0</v>
      </c>
      <c r="K33" s="119">
        <f t="shared" si="2"/>
        <v>0</v>
      </c>
      <c r="L33" s="119">
        <f>SUM(L34:L43)</f>
        <v>0</v>
      </c>
      <c r="M33" s="119">
        <f>SUM(M34:M43)</f>
        <v>0</v>
      </c>
      <c r="N33" s="119">
        <f t="shared" si="3"/>
        <v>0</v>
      </c>
      <c r="O33" s="119">
        <f>SUM(O34:O43)</f>
        <v>0</v>
      </c>
      <c r="P33" s="119">
        <f>SUM(P34:P43)</f>
        <v>0</v>
      </c>
      <c r="Q33" s="119">
        <f t="shared" si="4"/>
        <v>0</v>
      </c>
      <c r="R33" s="119">
        <f>SUM(R34:R43)</f>
        <v>0</v>
      </c>
      <c r="S33" s="119">
        <f>SUM(S34:S43)</f>
        <v>0</v>
      </c>
      <c r="T33" s="119">
        <f t="shared" si="5"/>
        <v>0</v>
      </c>
      <c r="U33" s="119">
        <f t="shared" si="6"/>
        <v>200000</v>
      </c>
      <c r="V33" s="119">
        <f t="shared" si="6"/>
        <v>0</v>
      </c>
      <c r="W33" s="119">
        <f t="shared" si="7"/>
        <v>-200000</v>
      </c>
      <c r="X33" s="119">
        <f t="shared" si="8"/>
        <v>200000</v>
      </c>
      <c r="Y33" s="119">
        <f>SUM(Y34:Y42)</f>
        <v>0</v>
      </c>
      <c r="Z33" s="119"/>
      <c r="AA33" s="119">
        <f t="shared" si="9"/>
        <v>200000</v>
      </c>
      <c r="AB33" s="120"/>
    </row>
    <row r="34" spans="3:28" ht="45" customHeight="1" outlineLevel="1" x14ac:dyDescent="0.2">
      <c r="D34" s="4" t="str">
        <f>'FINANCIAL PLAN'!$D34</f>
        <v>sub activity 1</v>
      </c>
      <c r="E34" s="3">
        <f t="shared" si="0"/>
        <v>2.2123893805309734E-2</v>
      </c>
      <c r="F34" s="2">
        <f>'FINANCIAL PLAN'!$F34</f>
        <v>50000</v>
      </c>
      <c r="G34" s="1"/>
      <c r="H34" s="120">
        <f t="shared" si="1"/>
        <v>-50000</v>
      </c>
      <c r="I34" s="2">
        <f>'FINANCIAL PLAN'!$G34</f>
        <v>0</v>
      </c>
      <c r="J34" s="1"/>
      <c r="K34" s="120">
        <f t="shared" si="2"/>
        <v>0</v>
      </c>
      <c r="L34" s="2">
        <f>'FINANCIAL PLAN'!$H34</f>
        <v>0</v>
      </c>
      <c r="M34" s="1"/>
      <c r="N34" s="120">
        <f t="shared" si="3"/>
        <v>0</v>
      </c>
      <c r="O34" s="2">
        <f>'FINANCIAL PLAN'!$I34</f>
        <v>0</v>
      </c>
      <c r="P34" s="1"/>
      <c r="Q34" s="120">
        <f t="shared" si="4"/>
        <v>0</v>
      </c>
      <c r="R34" s="2">
        <f>'FINANCIAL PLAN'!$J34</f>
        <v>0</v>
      </c>
      <c r="S34" s="1"/>
      <c r="T34" s="120">
        <f t="shared" si="5"/>
        <v>0</v>
      </c>
      <c r="U34" s="2">
        <f t="shared" si="6"/>
        <v>50000</v>
      </c>
      <c r="V34" s="2">
        <f t="shared" si="6"/>
        <v>0</v>
      </c>
      <c r="W34" s="120">
        <f t="shared" si="7"/>
        <v>-50000</v>
      </c>
      <c r="X34" s="17">
        <f t="shared" si="8"/>
        <v>50000</v>
      </c>
      <c r="Y34" s="119">
        <f>'FINANCIAL PLAN'!M34</f>
        <v>0</v>
      </c>
      <c r="Z34" s="119">
        <f>'FINANCIAL PLAN'!O34</f>
        <v>0</v>
      </c>
      <c r="AA34" s="2">
        <f t="shared" si="9"/>
        <v>50000</v>
      </c>
      <c r="AB34" s="1"/>
    </row>
    <row r="35" spans="3:28" ht="45" customHeight="1" outlineLevel="1" x14ac:dyDescent="0.2">
      <c r="D35" s="4" t="str">
        <f>'FINANCIAL PLAN'!$D35</f>
        <v>Sub activity 2</v>
      </c>
      <c r="E35" s="3">
        <f t="shared" si="0"/>
        <v>2.2123893805309734E-2</v>
      </c>
      <c r="F35" s="2">
        <f>'FINANCIAL PLAN'!$F35</f>
        <v>50000</v>
      </c>
      <c r="G35" s="1"/>
      <c r="H35" s="120">
        <f t="shared" si="1"/>
        <v>-50000</v>
      </c>
      <c r="I35" s="2">
        <f>'FINANCIAL PLAN'!$G35</f>
        <v>0</v>
      </c>
      <c r="J35" s="1"/>
      <c r="K35" s="120">
        <f t="shared" si="2"/>
        <v>0</v>
      </c>
      <c r="L35" s="2">
        <f>'FINANCIAL PLAN'!$H35</f>
        <v>0</v>
      </c>
      <c r="M35" s="1"/>
      <c r="N35" s="120">
        <f t="shared" si="3"/>
        <v>0</v>
      </c>
      <c r="O35" s="2">
        <f>'FINANCIAL PLAN'!$I35</f>
        <v>0</v>
      </c>
      <c r="P35" s="1"/>
      <c r="Q35" s="120">
        <f t="shared" si="4"/>
        <v>0</v>
      </c>
      <c r="R35" s="2">
        <f>'FINANCIAL PLAN'!$J35</f>
        <v>0</v>
      </c>
      <c r="S35" s="1"/>
      <c r="T35" s="120">
        <f t="shared" si="5"/>
        <v>0</v>
      </c>
      <c r="U35" s="2">
        <f t="shared" si="6"/>
        <v>50000</v>
      </c>
      <c r="V35" s="2">
        <f t="shared" si="6"/>
        <v>0</v>
      </c>
      <c r="W35" s="120">
        <f t="shared" si="7"/>
        <v>-50000</v>
      </c>
      <c r="X35" s="17">
        <f t="shared" si="8"/>
        <v>50000</v>
      </c>
      <c r="Y35" s="119">
        <f>'FINANCIAL PLAN'!M35</f>
        <v>0</v>
      </c>
      <c r="Z35" s="119">
        <f>'FINANCIAL PLAN'!O35</f>
        <v>0</v>
      </c>
      <c r="AA35" s="2">
        <f t="shared" si="9"/>
        <v>50000</v>
      </c>
      <c r="AB35" s="1"/>
    </row>
    <row r="36" spans="3:28" ht="45" customHeight="1" outlineLevel="1" x14ac:dyDescent="0.2">
      <c r="D36" s="4" t="str">
        <f>'FINANCIAL PLAN'!$D36</f>
        <v>Sub activity 3</v>
      </c>
      <c r="E36" s="3">
        <f t="shared" si="0"/>
        <v>2.2123893805309734E-2</v>
      </c>
      <c r="F36" s="2">
        <f>'FINANCIAL PLAN'!$F36</f>
        <v>50000</v>
      </c>
      <c r="G36" s="1"/>
      <c r="H36" s="120">
        <f t="shared" si="1"/>
        <v>-50000</v>
      </c>
      <c r="I36" s="2">
        <f>'FINANCIAL PLAN'!$G36</f>
        <v>0</v>
      </c>
      <c r="J36" s="1"/>
      <c r="K36" s="120">
        <f t="shared" si="2"/>
        <v>0</v>
      </c>
      <c r="L36" s="2">
        <f>'FINANCIAL PLAN'!$H36</f>
        <v>0</v>
      </c>
      <c r="M36" s="1"/>
      <c r="N36" s="120">
        <f t="shared" si="3"/>
        <v>0</v>
      </c>
      <c r="O36" s="2">
        <f>'FINANCIAL PLAN'!$I36</f>
        <v>0</v>
      </c>
      <c r="P36" s="1"/>
      <c r="Q36" s="120">
        <f t="shared" si="4"/>
        <v>0</v>
      </c>
      <c r="R36" s="2">
        <f>'FINANCIAL PLAN'!$J36</f>
        <v>0</v>
      </c>
      <c r="S36" s="1"/>
      <c r="T36" s="120">
        <f t="shared" si="5"/>
        <v>0</v>
      </c>
      <c r="U36" s="2">
        <f t="shared" si="6"/>
        <v>50000</v>
      </c>
      <c r="V36" s="2">
        <f t="shared" si="6"/>
        <v>0</v>
      </c>
      <c r="W36" s="120">
        <f t="shared" si="7"/>
        <v>-50000</v>
      </c>
      <c r="X36" s="17">
        <f t="shared" si="8"/>
        <v>50000</v>
      </c>
      <c r="Y36" s="119">
        <f>'FINANCIAL PLAN'!M36</f>
        <v>0</v>
      </c>
      <c r="Z36" s="119">
        <f>'FINANCIAL PLAN'!O36</f>
        <v>0</v>
      </c>
      <c r="AA36" s="2">
        <f t="shared" si="9"/>
        <v>50000</v>
      </c>
      <c r="AB36" s="1"/>
    </row>
    <row r="37" spans="3:28" ht="45" customHeight="1" outlineLevel="1" x14ac:dyDescent="0.2">
      <c r="D37" s="4" t="str">
        <f>'FINANCIAL PLAN'!$D37</f>
        <v>Sub activity 4</v>
      </c>
      <c r="E37" s="3">
        <f t="shared" si="0"/>
        <v>2.2123893805309734E-2</v>
      </c>
      <c r="F37" s="2">
        <f>'FINANCIAL PLAN'!$F37</f>
        <v>50000</v>
      </c>
      <c r="G37" s="1"/>
      <c r="H37" s="120">
        <f t="shared" si="1"/>
        <v>-50000</v>
      </c>
      <c r="I37" s="2">
        <f>'FINANCIAL PLAN'!$G37</f>
        <v>0</v>
      </c>
      <c r="J37" s="1"/>
      <c r="K37" s="120">
        <f t="shared" si="2"/>
        <v>0</v>
      </c>
      <c r="L37" s="2">
        <f>'FINANCIAL PLAN'!$H37</f>
        <v>0</v>
      </c>
      <c r="M37" s="1"/>
      <c r="N37" s="120">
        <f t="shared" si="3"/>
        <v>0</v>
      </c>
      <c r="O37" s="2">
        <f>'FINANCIAL PLAN'!$I37</f>
        <v>0</v>
      </c>
      <c r="P37" s="1"/>
      <c r="Q37" s="120">
        <f t="shared" si="4"/>
        <v>0</v>
      </c>
      <c r="R37" s="2">
        <f>'FINANCIAL PLAN'!$J37</f>
        <v>0</v>
      </c>
      <c r="S37" s="1"/>
      <c r="T37" s="120">
        <f t="shared" si="5"/>
        <v>0</v>
      </c>
      <c r="U37" s="2">
        <f t="shared" si="6"/>
        <v>50000</v>
      </c>
      <c r="V37" s="2">
        <f t="shared" si="6"/>
        <v>0</v>
      </c>
      <c r="W37" s="120">
        <f t="shared" si="7"/>
        <v>-50000</v>
      </c>
      <c r="X37" s="17">
        <f t="shared" si="8"/>
        <v>50000</v>
      </c>
      <c r="Y37" s="119">
        <f>'FINANCIAL PLAN'!M37</f>
        <v>0</v>
      </c>
      <c r="Z37" s="119">
        <f>'FINANCIAL PLAN'!O37</f>
        <v>0</v>
      </c>
      <c r="AA37" s="2">
        <f t="shared" si="9"/>
        <v>50000</v>
      </c>
      <c r="AB37" s="1"/>
    </row>
    <row r="38" spans="3:28" ht="45" customHeight="1" outlineLevel="1" x14ac:dyDescent="0.2">
      <c r="D38" s="4" t="str">
        <f>'FINANCIAL PLAN'!$D38</f>
        <v>Sub activity 5</v>
      </c>
      <c r="E38" s="3" t="str">
        <f t="shared" si="0"/>
        <v>-</v>
      </c>
      <c r="F38" s="2">
        <f>'FINANCIAL PLAN'!$F38</f>
        <v>0</v>
      </c>
      <c r="G38" s="1"/>
      <c r="H38" s="120">
        <f t="shared" si="1"/>
        <v>0</v>
      </c>
      <c r="I38" s="2">
        <f>'FINANCIAL PLAN'!$G38</f>
        <v>0</v>
      </c>
      <c r="J38" s="1"/>
      <c r="K38" s="120">
        <f t="shared" si="2"/>
        <v>0</v>
      </c>
      <c r="L38" s="2">
        <f>'FINANCIAL PLAN'!$H38</f>
        <v>0</v>
      </c>
      <c r="M38" s="1"/>
      <c r="N38" s="120">
        <f t="shared" si="3"/>
        <v>0</v>
      </c>
      <c r="O38" s="2">
        <f>'FINANCIAL PLAN'!$I38</f>
        <v>0</v>
      </c>
      <c r="P38" s="1"/>
      <c r="Q38" s="120">
        <f t="shared" si="4"/>
        <v>0</v>
      </c>
      <c r="R38" s="2">
        <f>'FINANCIAL PLAN'!$J38</f>
        <v>0</v>
      </c>
      <c r="S38" s="1"/>
      <c r="T38" s="120">
        <f t="shared" si="5"/>
        <v>0</v>
      </c>
      <c r="U38" s="2">
        <f t="shared" si="6"/>
        <v>0</v>
      </c>
      <c r="V38" s="2">
        <f t="shared" si="6"/>
        <v>0</v>
      </c>
      <c r="W38" s="120">
        <f t="shared" si="7"/>
        <v>0</v>
      </c>
      <c r="X38" s="17">
        <f t="shared" si="8"/>
        <v>0</v>
      </c>
      <c r="Y38" s="119">
        <f>'FINANCIAL PLAN'!M38</f>
        <v>0</v>
      </c>
      <c r="Z38" s="119">
        <f>'FINANCIAL PLAN'!O38</f>
        <v>0</v>
      </c>
      <c r="AA38" s="2">
        <f t="shared" si="9"/>
        <v>0</v>
      </c>
      <c r="AB38" s="1"/>
    </row>
    <row r="39" spans="3:28" ht="45" customHeight="1" outlineLevel="1" x14ac:dyDescent="0.2">
      <c r="D39" s="4" t="str">
        <f>'FINANCIAL PLAN'!$D39</f>
        <v>Sub activity 6</v>
      </c>
      <c r="E39" s="3" t="str">
        <f t="shared" si="0"/>
        <v>-</v>
      </c>
      <c r="F39" s="2">
        <f>'FINANCIAL PLAN'!$F39</f>
        <v>0</v>
      </c>
      <c r="G39" s="1"/>
      <c r="H39" s="120">
        <f t="shared" si="1"/>
        <v>0</v>
      </c>
      <c r="I39" s="2">
        <f>'FINANCIAL PLAN'!$G39</f>
        <v>0</v>
      </c>
      <c r="J39" s="1"/>
      <c r="K39" s="120">
        <f t="shared" si="2"/>
        <v>0</v>
      </c>
      <c r="L39" s="2">
        <f>'FINANCIAL PLAN'!$H39</f>
        <v>0</v>
      </c>
      <c r="M39" s="1"/>
      <c r="N39" s="120">
        <f t="shared" si="3"/>
        <v>0</v>
      </c>
      <c r="O39" s="2">
        <f>'FINANCIAL PLAN'!$I39</f>
        <v>0</v>
      </c>
      <c r="P39" s="1"/>
      <c r="Q39" s="120">
        <f t="shared" si="4"/>
        <v>0</v>
      </c>
      <c r="R39" s="2">
        <f>'FINANCIAL PLAN'!$J39</f>
        <v>0</v>
      </c>
      <c r="S39" s="1"/>
      <c r="T39" s="120">
        <f t="shared" si="5"/>
        <v>0</v>
      </c>
      <c r="U39" s="2">
        <f t="shared" si="6"/>
        <v>0</v>
      </c>
      <c r="V39" s="2">
        <f t="shared" si="6"/>
        <v>0</v>
      </c>
      <c r="W39" s="120">
        <f t="shared" si="7"/>
        <v>0</v>
      </c>
      <c r="X39" s="17">
        <f t="shared" si="8"/>
        <v>0</v>
      </c>
      <c r="Y39" s="119">
        <f>'FINANCIAL PLAN'!M39</f>
        <v>0</v>
      </c>
      <c r="Z39" s="119">
        <f>'FINANCIAL PLAN'!O39</f>
        <v>0</v>
      </c>
      <c r="AA39" s="2">
        <f t="shared" si="9"/>
        <v>0</v>
      </c>
      <c r="AB39" s="1"/>
    </row>
    <row r="40" spans="3:28" ht="45" customHeight="1" outlineLevel="1" x14ac:dyDescent="0.2">
      <c r="D40" s="4" t="str">
        <f>'FINANCIAL PLAN'!$D40</f>
        <v>Sub activity 7</v>
      </c>
      <c r="E40" s="3" t="str">
        <f t="shared" si="0"/>
        <v>-</v>
      </c>
      <c r="F40" s="2">
        <f>'FINANCIAL PLAN'!$F40</f>
        <v>0</v>
      </c>
      <c r="G40" s="1"/>
      <c r="H40" s="120">
        <f t="shared" si="1"/>
        <v>0</v>
      </c>
      <c r="I40" s="2">
        <f>'FINANCIAL PLAN'!$G40</f>
        <v>0</v>
      </c>
      <c r="J40" s="1"/>
      <c r="K40" s="120">
        <f t="shared" si="2"/>
        <v>0</v>
      </c>
      <c r="L40" s="2">
        <f>'FINANCIAL PLAN'!$H40</f>
        <v>0</v>
      </c>
      <c r="M40" s="1"/>
      <c r="N40" s="120">
        <f t="shared" si="3"/>
        <v>0</v>
      </c>
      <c r="O40" s="2">
        <f>'FINANCIAL PLAN'!$I40</f>
        <v>0</v>
      </c>
      <c r="P40" s="1"/>
      <c r="Q40" s="120">
        <f t="shared" si="4"/>
        <v>0</v>
      </c>
      <c r="R40" s="2">
        <f>'FINANCIAL PLAN'!$J40</f>
        <v>0</v>
      </c>
      <c r="S40" s="1"/>
      <c r="T40" s="120">
        <f t="shared" si="5"/>
        <v>0</v>
      </c>
      <c r="U40" s="2">
        <f t="shared" si="6"/>
        <v>0</v>
      </c>
      <c r="V40" s="2">
        <f t="shared" si="6"/>
        <v>0</v>
      </c>
      <c r="W40" s="120">
        <f t="shared" si="7"/>
        <v>0</v>
      </c>
      <c r="X40" s="17">
        <f t="shared" si="8"/>
        <v>0</v>
      </c>
      <c r="Y40" s="119">
        <f>'FINANCIAL PLAN'!M40</f>
        <v>0</v>
      </c>
      <c r="Z40" s="119">
        <f>'FINANCIAL PLAN'!O40</f>
        <v>0</v>
      </c>
      <c r="AA40" s="2">
        <f t="shared" si="9"/>
        <v>0</v>
      </c>
      <c r="AB40" s="1"/>
    </row>
    <row r="41" spans="3:28" ht="45" customHeight="1" outlineLevel="1" x14ac:dyDescent="0.2">
      <c r="D41" s="4">
        <f>'FINANCIAL PLAN'!$D41</f>
        <v>0</v>
      </c>
      <c r="E41" s="3" t="str">
        <f t="shared" si="0"/>
        <v>-</v>
      </c>
      <c r="F41" s="2">
        <f>'FINANCIAL PLAN'!$F41</f>
        <v>0</v>
      </c>
      <c r="G41" s="1"/>
      <c r="H41" s="120">
        <f t="shared" si="1"/>
        <v>0</v>
      </c>
      <c r="I41" s="2">
        <f>'FINANCIAL PLAN'!$G41</f>
        <v>0</v>
      </c>
      <c r="J41" s="1"/>
      <c r="K41" s="120">
        <f t="shared" si="2"/>
        <v>0</v>
      </c>
      <c r="L41" s="2">
        <f>'FINANCIAL PLAN'!$H41</f>
        <v>0</v>
      </c>
      <c r="M41" s="1"/>
      <c r="N41" s="120">
        <f t="shared" si="3"/>
        <v>0</v>
      </c>
      <c r="O41" s="2">
        <f>'FINANCIAL PLAN'!$I41</f>
        <v>0</v>
      </c>
      <c r="P41" s="1"/>
      <c r="Q41" s="120">
        <f t="shared" si="4"/>
        <v>0</v>
      </c>
      <c r="R41" s="2">
        <f>'FINANCIAL PLAN'!$J41</f>
        <v>0</v>
      </c>
      <c r="S41" s="1"/>
      <c r="T41" s="120">
        <f t="shared" si="5"/>
        <v>0</v>
      </c>
      <c r="U41" s="2">
        <f t="shared" si="6"/>
        <v>0</v>
      </c>
      <c r="V41" s="2">
        <f t="shared" si="6"/>
        <v>0</v>
      </c>
      <c r="W41" s="120">
        <f t="shared" si="7"/>
        <v>0</v>
      </c>
      <c r="X41" s="17">
        <f t="shared" si="8"/>
        <v>0</v>
      </c>
      <c r="Y41" s="119">
        <f>'FINANCIAL PLAN'!M41</f>
        <v>0</v>
      </c>
      <c r="Z41" s="119">
        <f>'FINANCIAL PLAN'!O41</f>
        <v>0</v>
      </c>
      <c r="AA41" s="2">
        <f t="shared" si="9"/>
        <v>0</v>
      </c>
      <c r="AB41" s="1"/>
    </row>
    <row r="42" spans="3:28" ht="45" customHeight="1" outlineLevel="1" x14ac:dyDescent="0.2">
      <c r="D42" s="4">
        <f>'FINANCIAL PLAN'!$D42</f>
        <v>0</v>
      </c>
      <c r="E42" s="3" t="str">
        <f t="shared" si="0"/>
        <v>-</v>
      </c>
      <c r="F42" s="2">
        <f>'FINANCIAL PLAN'!$F42</f>
        <v>0</v>
      </c>
      <c r="G42" s="1"/>
      <c r="H42" s="120">
        <f t="shared" si="1"/>
        <v>0</v>
      </c>
      <c r="I42" s="2">
        <f>'FINANCIAL PLAN'!$G42</f>
        <v>0</v>
      </c>
      <c r="J42" s="1"/>
      <c r="K42" s="120">
        <f t="shared" si="2"/>
        <v>0</v>
      </c>
      <c r="L42" s="2">
        <f>'FINANCIAL PLAN'!$H42</f>
        <v>0</v>
      </c>
      <c r="M42" s="1"/>
      <c r="N42" s="120">
        <f t="shared" si="3"/>
        <v>0</v>
      </c>
      <c r="O42" s="2">
        <f>'FINANCIAL PLAN'!$I42</f>
        <v>0</v>
      </c>
      <c r="P42" s="1"/>
      <c r="Q42" s="120">
        <f t="shared" si="4"/>
        <v>0</v>
      </c>
      <c r="R42" s="2">
        <f>'FINANCIAL PLAN'!$J42</f>
        <v>0</v>
      </c>
      <c r="S42" s="1"/>
      <c r="T42" s="120">
        <f t="shared" si="5"/>
        <v>0</v>
      </c>
      <c r="U42" s="2">
        <f t="shared" si="6"/>
        <v>0</v>
      </c>
      <c r="V42" s="2">
        <f t="shared" si="6"/>
        <v>0</v>
      </c>
      <c r="W42" s="120">
        <f t="shared" si="7"/>
        <v>0</v>
      </c>
      <c r="X42" s="17">
        <f t="shared" si="8"/>
        <v>0</v>
      </c>
      <c r="Y42" s="119">
        <f>'FINANCIAL PLAN'!M42</f>
        <v>0</v>
      </c>
      <c r="Z42" s="119">
        <f>'FINANCIAL PLAN'!O42</f>
        <v>0</v>
      </c>
      <c r="AA42" s="2">
        <f t="shared" si="9"/>
        <v>0</v>
      </c>
      <c r="AB42" s="1"/>
    </row>
    <row r="43" spans="3:28" ht="45" customHeight="1" outlineLevel="1" x14ac:dyDescent="0.2">
      <c r="D43" s="4">
        <f>'FINANCIAL PLAN'!$D43</f>
        <v>0</v>
      </c>
      <c r="E43" s="3" t="str">
        <f t="shared" si="0"/>
        <v>-</v>
      </c>
      <c r="F43" s="2">
        <f>'FINANCIAL PLAN'!$F43</f>
        <v>0</v>
      </c>
      <c r="G43" s="1"/>
      <c r="H43" s="120">
        <f t="shared" si="1"/>
        <v>0</v>
      </c>
      <c r="I43" s="2">
        <f>'FINANCIAL PLAN'!$G43</f>
        <v>0</v>
      </c>
      <c r="J43" s="1"/>
      <c r="K43" s="120">
        <f t="shared" si="2"/>
        <v>0</v>
      </c>
      <c r="L43" s="2">
        <f>'FINANCIAL PLAN'!$H43</f>
        <v>0</v>
      </c>
      <c r="M43" s="1"/>
      <c r="N43" s="120">
        <f t="shared" si="3"/>
        <v>0</v>
      </c>
      <c r="O43" s="2">
        <f>'FINANCIAL PLAN'!$I43</f>
        <v>0</v>
      </c>
      <c r="P43" s="1"/>
      <c r="Q43" s="120">
        <f t="shared" si="4"/>
        <v>0</v>
      </c>
      <c r="R43" s="2">
        <f>'FINANCIAL PLAN'!$J43</f>
        <v>0</v>
      </c>
      <c r="S43" s="1"/>
      <c r="T43" s="120">
        <f t="shared" si="5"/>
        <v>0</v>
      </c>
      <c r="U43" s="2">
        <f t="shared" si="6"/>
        <v>0</v>
      </c>
      <c r="V43" s="2">
        <f t="shared" si="6"/>
        <v>0</v>
      </c>
      <c r="W43" s="120">
        <f t="shared" si="7"/>
        <v>0</v>
      </c>
      <c r="X43" s="17">
        <f t="shared" si="8"/>
        <v>0</v>
      </c>
      <c r="Y43" s="119">
        <f>'FINANCIAL PLAN'!M43</f>
        <v>0</v>
      </c>
      <c r="Z43" s="119">
        <f>'FINANCIAL PLAN'!O43</f>
        <v>0</v>
      </c>
      <c r="AA43" s="2">
        <f t="shared" si="9"/>
        <v>0</v>
      </c>
      <c r="AB43" s="1"/>
    </row>
    <row r="44" spans="3:28" ht="45" customHeight="1" x14ac:dyDescent="0.2">
      <c r="C44" s="68" t="s">
        <v>21</v>
      </c>
      <c r="D44" s="117">
        <f>'FINANCIAL PLAN'!$D44</f>
        <v>0</v>
      </c>
      <c r="E44" s="118">
        <f t="shared" si="0"/>
        <v>0.11061946902654868</v>
      </c>
      <c r="F44" s="119">
        <f>SUM(F45:F54)</f>
        <v>250000</v>
      </c>
      <c r="G44" s="119">
        <f>SUM(G45:G54)</f>
        <v>0</v>
      </c>
      <c r="H44" s="119">
        <f t="shared" si="1"/>
        <v>-250000</v>
      </c>
      <c r="I44" s="119">
        <f>SUM(I45:I54)</f>
        <v>0</v>
      </c>
      <c r="J44" s="119">
        <f>SUM(J45:J54)</f>
        <v>0</v>
      </c>
      <c r="K44" s="119">
        <f t="shared" si="2"/>
        <v>0</v>
      </c>
      <c r="L44" s="119">
        <f>SUM(L45:L54)</f>
        <v>0</v>
      </c>
      <c r="M44" s="119">
        <f>SUM(M45:M54)</f>
        <v>0</v>
      </c>
      <c r="N44" s="119">
        <f t="shared" si="3"/>
        <v>0</v>
      </c>
      <c r="O44" s="119">
        <f>SUM(O45:O54)</f>
        <v>0</v>
      </c>
      <c r="P44" s="119">
        <f>SUM(P45:P54)</f>
        <v>0</v>
      </c>
      <c r="Q44" s="119">
        <f t="shared" si="4"/>
        <v>0</v>
      </c>
      <c r="R44" s="119">
        <f>SUM(R45:R54)</f>
        <v>0</v>
      </c>
      <c r="S44" s="119">
        <f>SUM(S45:S54)</f>
        <v>0</v>
      </c>
      <c r="T44" s="119">
        <f t="shared" si="5"/>
        <v>0</v>
      </c>
      <c r="U44" s="119">
        <f t="shared" si="6"/>
        <v>250000</v>
      </c>
      <c r="V44" s="119">
        <f t="shared" si="6"/>
        <v>0</v>
      </c>
      <c r="W44" s="119">
        <f t="shared" si="7"/>
        <v>-250000</v>
      </c>
      <c r="X44" s="119">
        <f t="shared" si="8"/>
        <v>250000</v>
      </c>
      <c r="Y44" s="119">
        <f>SUM(Y45:Y53)</f>
        <v>0</v>
      </c>
      <c r="Z44" s="119"/>
      <c r="AA44" s="119">
        <f t="shared" si="9"/>
        <v>250000</v>
      </c>
      <c r="AB44" s="120"/>
    </row>
    <row r="45" spans="3:28" ht="45" customHeight="1" outlineLevel="1" x14ac:dyDescent="0.2">
      <c r="D45" s="4" t="str">
        <f>'FINANCIAL PLAN'!$D45</f>
        <v>sub activity 1</v>
      </c>
      <c r="E45" s="3" t="str">
        <f t="shared" si="0"/>
        <v>-</v>
      </c>
      <c r="F45" s="2">
        <f>'FINANCIAL PLAN'!$F45</f>
        <v>0</v>
      </c>
      <c r="G45" s="1"/>
      <c r="H45" s="120">
        <f t="shared" si="1"/>
        <v>0</v>
      </c>
      <c r="I45" s="2">
        <f>'FINANCIAL PLAN'!$G45</f>
        <v>0</v>
      </c>
      <c r="J45" s="1"/>
      <c r="K45" s="120">
        <f t="shared" si="2"/>
        <v>0</v>
      </c>
      <c r="L45" s="2">
        <f>'FINANCIAL PLAN'!$H45</f>
        <v>0</v>
      </c>
      <c r="M45" s="1"/>
      <c r="N45" s="120">
        <f t="shared" si="3"/>
        <v>0</v>
      </c>
      <c r="O45" s="2">
        <f>'FINANCIAL PLAN'!$I45</f>
        <v>0</v>
      </c>
      <c r="P45" s="1"/>
      <c r="Q45" s="120">
        <f t="shared" si="4"/>
        <v>0</v>
      </c>
      <c r="R45" s="2">
        <f>'FINANCIAL PLAN'!$J45</f>
        <v>0</v>
      </c>
      <c r="S45" s="1"/>
      <c r="T45" s="120">
        <f t="shared" si="5"/>
        <v>0</v>
      </c>
      <c r="U45" s="2">
        <f t="shared" si="6"/>
        <v>0</v>
      </c>
      <c r="V45" s="2">
        <f t="shared" si="6"/>
        <v>0</v>
      </c>
      <c r="W45" s="120">
        <f t="shared" si="7"/>
        <v>0</v>
      </c>
      <c r="X45" s="17">
        <f t="shared" si="8"/>
        <v>0</v>
      </c>
      <c r="Y45" s="119">
        <f>'FINANCIAL PLAN'!M45</f>
        <v>0</v>
      </c>
      <c r="Z45" s="119">
        <f>'FINANCIAL PLAN'!O45</f>
        <v>0</v>
      </c>
      <c r="AA45" s="2">
        <f t="shared" si="9"/>
        <v>0</v>
      </c>
      <c r="AB45" s="1"/>
    </row>
    <row r="46" spans="3:28" ht="45" customHeight="1" outlineLevel="1" x14ac:dyDescent="0.2">
      <c r="D46" s="4" t="str">
        <f>'FINANCIAL PLAN'!$D46</f>
        <v>Sub activity 2</v>
      </c>
      <c r="E46" s="3">
        <f t="shared" si="0"/>
        <v>2.2123893805309734E-2</v>
      </c>
      <c r="F46" s="2">
        <f>'FINANCIAL PLAN'!$F46</f>
        <v>50000</v>
      </c>
      <c r="G46" s="1"/>
      <c r="H46" s="120">
        <f t="shared" si="1"/>
        <v>-50000</v>
      </c>
      <c r="I46" s="2">
        <f>'FINANCIAL PLAN'!$G46</f>
        <v>0</v>
      </c>
      <c r="J46" s="1"/>
      <c r="K46" s="120">
        <f t="shared" si="2"/>
        <v>0</v>
      </c>
      <c r="L46" s="2">
        <f>'FINANCIAL PLAN'!$H46</f>
        <v>0</v>
      </c>
      <c r="M46" s="1"/>
      <c r="N46" s="120">
        <f t="shared" si="3"/>
        <v>0</v>
      </c>
      <c r="O46" s="2">
        <f>'FINANCIAL PLAN'!$I46</f>
        <v>0</v>
      </c>
      <c r="P46" s="1"/>
      <c r="Q46" s="120">
        <f t="shared" si="4"/>
        <v>0</v>
      </c>
      <c r="R46" s="2">
        <f>'FINANCIAL PLAN'!$J46</f>
        <v>0</v>
      </c>
      <c r="S46" s="1"/>
      <c r="T46" s="120">
        <f t="shared" si="5"/>
        <v>0</v>
      </c>
      <c r="U46" s="2">
        <f t="shared" ref="U46:V76" si="10">+F46+I46+L46+O46+R46</f>
        <v>50000</v>
      </c>
      <c r="V46" s="2">
        <f t="shared" si="10"/>
        <v>0</v>
      </c>
      <c r="W46" s="120">
        <f t="shared" si="7"/>
        <v>-50000</v>
      </c>
      <c r="X46" s="17">
        <f t="shared" si="8"/>
        <v>50000</v>
      </c>
      <c r="Y46" s="119">
        <f>'FINANCIAL PLAN'!M46</f>
        <v>0</v>
      </c>
      <c r="Z46" s="119">
        <f>'FINANCIAL PLAN'!O46</f>
        <v>0</v>
      </c>
      <c r="AA46" s="2">
        <f t="shared" si="9"/>
        <v>50000</v>
      </c>
      <c r="AB46" s="1"/>
    </row>
    <row r="47" spans="3:28" ht="45" customHeight="1" outlineLevel="1" x14ac:dyDescent="0.2">
      <c r="D47" s="4" t="str">
        <f>'FINANCIAL PLAN'!$D47</f>
        <v>Sub activity 3</v>
      </c>
      <c r="E47" s="3">
        <f t="shared" si="0"/>
        <v>2.2123893805309734E-2</v>
      </c>
      <c r="F47" s="2">
        <f>'FINANCIAL PLAN'!$F47</f>
        <v>50000</v>
      </c>
      <c r="G47" s="1"/>
      <c r="H47" s="120">
        <f t="shared" si="1"/>
        <v>-50000</v>
      </c>
      <c r="I47" s="2">
        <f>'FINANCIAL PLAN'!$G47</f>
        <v>0</v>
      </c>
      <c r="J47" s="1"/>
      <c r="K47" s="120">
        <f t="shared" si="2"/>
        <v>0</v>
      </c>
      <c r="L47" s="2">
        <f>'FINANCIAL PLAN'!$H47</f>
        <v>0</v>
      </c>
      <c r="M47" s="1"/>
      <c r="N47" s="120">
        <f t="shared" si="3"/>
        <v>0</v>
      </c>
      <c r="O47" s="2">
        <f>'FINANCIAL PLAN'!$I47</f>
        <v>0</v>
      </c>
      <c r="P47" s="1"/>
      <c r="Q47" s="120">
        <f t="shared" si="4"/>
        <v>0</v>
      </c>
      <c r="R47" s="2">
        <f>'FINANCIAL PLAN'!$J47</f>
        <v>0</v>
      </c>
      <c r="S47" s="1"/>
      <c r="T47" s="120">
        <f t="shared" si="5"/>
        <v>0</v>
      </c>
      <c r="U47" s="2">
        <f t="shared" si="10"/>
        <v>50000</v>
      </c>
      <c r="V47" s="2">
        <f t="shared" si="10"/>
        <v>0</v>
      </c>
      <c r="W47" s="120">
        <f t="shared" si="7"/>
        <v>-50000</v>
      </c>
      <c r="X47" s="17">
        <f t="shared" si="8"/>
        <v>50000</v>
      </c>
      <c r="Y47" s="119">
        <f>'FINANCIAL PLAN'!M47</f>
        <v>0</v>
      </c>
      <c r="Z47" s="119">
        <f>'FINANCIAL PLAN'!O47</f>
        <v>0</v>
      </c>
      <c r="AA47" s="2">
        <f t="shared" si="9"/>
        <v>50000</v>
      </c>
      <c r="AB47" s="1"/>
    </row>
    <row r="48" spans="3:28" ht="45" customHeight="1" outlineLevel="1" x14ac:dyDescent="0.2">
      <c r="D48" s="4" t="str">
        <f>'FINANCIAL PLAN'!$D48</f>
        <v>Sub activity 4</v>
      </c>
      <c r="E48" s="3">
        <f t="shared" si="0"/>
        <v>2.2123893805309734E-2</v>
      </c>
      <c r="F48" s="2">
        <f>'FINANCIAL PLAN'!$F48</f>
        <v>50000</v>
      </c>
      <c r="G48" s="1"/>
      <c r="H48" s="120">
        <f t="shared" si="1"/>
        <v>-50000</v>
      </c>
      <c r="I48" s="2">
        <f>'FINANCIAL PLAN'!$G48</f>
        <v>0</v>
      </c>
      <c r="J48" s="1"/>
      <c r="K48" s="120">
        <f t="shared" si="2"/>
        <v>0</v>
      </c>
      <c r="L48" s="2">
        <f>'FINANCIAL PLAN'!$H48</f>
        <v>0</v>
      </c>
      <c r="M48" s="1"/>
      <c r="N48" s="120">
        <f t="shared" si="3"/>
        <v>0</v>
      </c>
      <c r="O48" s="2">
        <f>'FINANCIAL PLAN'!$I48</f>
        <v>0</v>
      </c>
      <c r="P48" s="1"/>
      <c r="Q48" s="120">
        <f t="shared" si="4"/>
        <v>0</v>
      </c>
      <c r="R48" s="2">
        <f>'FINANCIAL PLAN'!$J48</f>
        <v>0</v>
      </c>
      <c r="S48" s="1"/>
      <c r="T48" s="120">
        <f t="shared" si="5"/>
        <v>0</v>
      </c>
      <c r="U48" s="2">
        <f t="shared" si="10"/>
        <v>50000</v>
      </c>
      <c r="V48" s="2">
        <f t="shared" si="10"/>
        <v>0</v>
      </c>
      <c r="W48" s="120">
        <f t="shared" si="7"/>
        <v>-50000</v>
      </c>
      <c r="X48" s="17">
        <f t="shared" si="8"/>
        <v>50000</v>
      </c>
      <c r="Y48" s="119">
        <f>'FINANCIAL PLAN'!M48</f>
        <v>0</v>
      </c>
      <c r="Z48" s="119">
        <f>'FINANCIAL PLAN'!O48</f>
        <v>0</v>
      </c>
      <c r="AA48" s="2">
        <f t="shared" si="9"/>
        <v>50000</v>
      </c>
      <c r="AB48" s="1"/>
    </row>
    <row r="49" spans="3:28" ht="45" customHeight="1" outlineLevel="1" x14ac:dyDescent="0.2">
      <c r="D49" s="4" t="str">
        <f>'FINANCIAL PLAN'!$D49</f>
        <v>Sub activity 5</v>
      </c>
      <c r="E49" s="3">
        <f t="shared" si="0"/>
        <v>2.2123893805309734E-2</v>
      </c>
      <c r="F49" s="2">
        <f>'FINANCIAL PLAN'!$F49</f>
        <v>50000</v>
      </c>
      <c r="G49" s="1"/>
      <c r="H49" s="120">
        <f t="shared" si="1"/>
        <v>-50000</v>
      </c>
      <c r="I49" s="2">
        <f>'FINANCIAL PLAN'!$G49</f>
        <v>0</v>
      </c>
      <c r="J49" s="1"/>
      <c r="K49" s="120">
        <f t="shared" si="2"/>
        <v>0</v>
      </c>
      <c r="L49" s="2">
        <f>'FINANCIAL PLAN'!$H49</f>
        <v>0</v>
      </c>
      <c r="M49" s="1"/>
      <c r="N49" s="120">
        <f t="shared" si="3"/>
        <v>0</v>
      </c>
      <c r="O49" s="2">
        <f>'FINANCIAL PLAN'!$I49</f>
        <v>0</v>
      </c>
      <c r="P49" s="1"/>
      <c r="Q49" s="120">
        <f t="shared" si="4"/>
        <v>0</v>
      </c>
      <c r="R49" s="2">
        <f>'FINANCIAL PLAN'!$J49</f>
        <v>0</v>
      </c>
      <c r="S49" s="1"/>
      <c r="T49" s="120">
        <f t="shared" si="5"/>
        <v>0</v>
      </c>
      <c r="U49" s="2">
        <f t="shared" si="10"/>
        <v>50000</v>
      </c>
      <c r="V49" s="2">
        <f t="shared" si="10"/>
        <v>0</v>
      </c>
      <c r="W49" s="120">
        <f t="shared" si="7"/>
        <v>-50000</v>
      </c>
      <c r="X49" s="17">
        <f t="shared" si="8"/>
        <v>50000</v>
      </c>
      <c r="Y49" s="119">
        <f>'FINANCIAL PLAN'!M49</f>
        <v>0</v>
      </c>
      <c r="Z49" s="119">
        <f>'FINANCIAL PLAN'!O49</f>
        <v>0</v>
      </c>
      <c r="AA49" s="2">
        <f t="shared" si="9"/>
        <v>50000</v>
      </c>
      <c r="AB49" s="1"/>
    </row>
    <row r="50" spans="3:28" ht="45" customHeight="1" outlineLevel="1" x14ac:dyDescent="0.2">
      <c r="D50" s="4" t="str">
        <f>'FINANCIAL PLAN'!$D50</f>
        <v>Sub activity 6</v>
      </c>
      <c r="E50" s="3">
        <f t="shared" si="0"/>
        <v>2.2123893805309734E-2</v>
      </c>
      <c r="F50" s="2">
        <f>'FINANCIAL PLAN'!$F50</f>
        <v>50000</v>
      </c>
      <c r="G50" s="1"/>
      <c r="H50" s="120">
        <f t="shared" si="1"/>
        <v>-50000</v>
      </c>
      <c r="I50" s="2">
        <f>'FINANCIAL PLAN'!$G50</f>
        <v>0</v>
      </c>
      <c r="J50" s="1"/>
      <c r="K50" s="120">
        <f t="shared" si="2"/>
        <v>0</v>
      </c>
      <c r="L50" s="2">
        <f>'FINANCIAL PLAN'!$H50</f>
        <v>0</v>
      </c>
      <c r="M50" s="1"/>
      <c r="N50" s="120">
        <f t="shared" si="3"/>
        <v>0</v>
      </c>
      <c r="O50" s="2">
        <f>'FINANCIAL PLAN'!$I50</f>
        <v>0</v>
      </c>
      <c r="P50" s="1"/>
      <c r="Q50" s="120">
        <f t="shared" si="4"/>
        <v>0</v>
      </c>
      <c r="R50" s="2">
        <f>'FINANCIAL PLAN'!$J50</f>
        <v>0</v>
      </c>
      <c r="S50" s="1"/>
      <c r="T50" s="120">
        <f t="shared" si="5"/>
        <v>0</v>
      </c>
      <c r="U50" s="2">
        <f t="shared" si="10"/>
        <v>50000</v>
      </c>
      <c r="V50" s="2">
        <f t="shared" si="10"/>
        <v>0</v>
      </c>
      <c r="W50" s="120">
        <f t="shared" si="7"/>
        <v>-50000</v>
      </c>
      <c r="X50" s="17">
        <f t="shared" si="8"/>
        <v>50000</v>
      </c>
      <c r="Y50" s="119">
        <f>'FINANCIAL PLAN'!M50</f>
        <v>0</v>
      </c>
      <c r="Z50" s="119">
        <f>'FINANCIAL PLAN'!O50</f>
        <v>0</v>
      </c>
      <c r="AA50" s="2">
        <f t="shared" si="9"/>
        <v>50000</v>
      </c>
      <c r="AB50" s="1"/>
    </row>
    <row r="51" spans="3:28" ht="45" customHeight="1" outlineLevel="1" x14ac:dyDescent="0.2">
      <c r="D51" s="4" t="str">
        <f>'FINANCIAL PLAN'!$D51</f>
        <v>Sub activity 7</v>
      </c>
      <c r="E51" s="3" t="str">
        <f t="shared" si="0"/>
        <v>-</v>
      </c>
      <c r="F51" s="2">
        <f>'FINANCIAL PLAN'!$F51</f>
        <v>0</v>
      </c>
      <c r="G51" s="1"/>
      <c r="H51" s="120">
        <f t="shared" si="1"/>
        <v>0</v>
      </c>
      <c r="I51" s="2">
        <f>'FINANCIAL PLAN'!$G51</f>
        <v>0</v>
      </c>
      <c r="J51" s="1"/>
      <c r="K51" s="120">
        <f t="shared" si="2"/>
        <v>0</v>
      </c>
      <c r="L51" s="2">
        <f>'FINANCIAL PLAN'!$H51</f>
        <v>0</v>
      </c>
      <c r="M51" s="1"/>
      <c r="N51" s="120">
        <f t="shared" si="3"/>
        <v>0</v>
      </c>
      <c r="O51" s="2">
        <f>'FINANCIAL PLAN'!$I51</f>
        <v>0</v>
      </c>
      <c r="P51" s="1"/>
      <c r="Q51" s="120">
        <f t="shared" si="4"/>
        <v>0</v>
      </c>
      <c r="R51" s="2">
        <f>'FINANCIAL PLAN'!$J51</f>
        <v>0</v>
      </c>
      <c r="S51" s="1"/>
      <c r="T51" s="120">
        <f t="shared" si="5"/>
        <v>0</v>
      </c>
      <c r="U51" s="2">
        <f t="shared" si="10"/>
        <v>0</v>
      </c>
      <c r="V51" s="2">
        <f t="shared" si="10"/>
        <v>0</v>
      </c>
      <c r="W51" s="120">
        <f t="shared" si="7"/>
        <v>0</v>
      </c>
      <c r="X51" s="17">
        <f t="shared" si="8"/>
        <v>0</v>
      </c>
      <c r="Y51" s="119">
        <f>'FINANCIAL PLAN'!M51</f>
        <v>0</v>
      </c>
      <c r="Z51" s="119">
        <f>'FINANCIAL PLAN'!O51</f>
        <v>0</v>
      </c>
      <c r="AA51" s="2">
        <f t="shared" si="9"/>
        <v>0</v>
      </c>
      <c r="AB51" s="1"/>
    </row>
    <row r="52" spans="3:28" ht="45" customHeight="1" outlineLevel="1" x14ac:dyDescent="0.2">
      <c r="D52" s="4">
        <f>'FINANCIAL PLAN'!$D52</f>
        <v>0</v>
      </c>
      <c r="E52" s="3" t="str">
        <f t="shared" si="0"/>
        <v>-</v>
      </c>
      <c r="F52" s="2">
        <f>'FINANCIAL PLAN'!$F52</f>
        <v>0</v>
      </c>
      <c r="G52" s="1"/>
      <c r="H52" s="120">
        <f t="shared" si="1"/>
        <v>0</v>
      </c>
      <c r="I52" s="2">
        <f>'FINANCIAL PLAN'!$G52</f>
        <v>0</v>
      </c>
      <c r="J52" s="1"/>
      <c r="K52" s="120">
        <f t="shared" si="2"/>
        <v>0</v>
      </c>
      <c r="L52" s="2">
        <f>'FINANCIAL PLAN'!$H52</f>
        <v>0</v>
      </c>
      <c r="M52" s="1"/>
      <c r="N52" s="120">
        <f t="shared" si="3"/>
        <v>0</v>
      </c>
      <c r="O52" s="2">
        <f>'FINANCIAL PLAN'!$I52</f>
        <v>0</v>
      </c>
      <c r="P52" s="1"/>
      <c r="Q52" s="120">
        <f t="shared" si="4"/>
        <v>0</v>
      </c>
      <c r="R52" s="2">
        <f>'FINANCIAL PLAN'!$J52</f>
        <v>0</v>
      </c>
      <c r="S52" s="1"/>
      <c r="T52" s="120">
        <f t="shared" si="5"/>
        <v>0</v>
      </c>
      <c r="U52" s="2">
        <f t="shared" si="10"/>
        <v>0</v>
      </c>
      <c r="V52" s="2">
        <f t="shared" si="10"/>
        <v>0</v>
      </c>
      <c r="W52" s="120">
        <f t="shared" si="7"/>
        <v>0</v>
      </c>
      <c r="X52" s="17">
        <f t="shared" si="8"/>
        <v>0</v>
      </c>
      <c r="Y52" s="119">
        <f>'FINANCIAL PLAN'!M52</f>
        <v>0</v>
      </c>
      <c r="Z52" s="119">
        <f>'FINANCIAL PLAN'!O52</f>
        <v>0</v>
      </c>
      <c r="AA52" s="2">
        <f t="shared" si="9"/>
        <v>0</v>
      </c>
      <c r="AB52" s="1"/>
    </row>
    <row r="53" spans="3:28" ht="45" customHeight="1" outlineLevel="1" x14ac:dyDescent="0.2">
      <c r="D53" s="4">
        <f>'FINANCIAL PLAN'!$D53</f>
        <v>0</v>
      </c>
      <c r="E53" s="3" t="str">
        <f t="shared" si="0"/>
        <v>-</v>
      </c>
      <c r="F53" s="2">
        <f>'FINANCIAL PLAN'!$F53</f>
        <v>0</v>
      </c>
      <c r="G53" s="1"/>
      <c r="H53" s="120">
        <f t="shared" si="1"/>
        <v>0</v>
      </c>
      <c r="I53" s="2">
        <f>'FINANCIAL PLAN'!$G53</f>
        <v>0</v>
      </c>
      <c r="J53" s="1"/>
      <c r="K53" s="120">
        <f t="shared" si="2"/>
        <v>0</v>
      </c>
      <c r="L53" s="2">
        <f>'FINANCIAL PLAN'!$H53</f>
        <v>0</v>
      </c>
      <c r="M53" s="1"/>
      <c r="N53" s="120">
        <f t="shared" si="3"/>
        <v>0</v>
      </c>
      <c r="O53" s="2">
        <f>'FINANCIAL PLAN'!$I53</f>
        <v>0</v>
      </c>
      <c r="P53" s="1"/>
      <c r="Q53" s="120">
        <f t="shared" si="4"/>
        <v>0</v>
      </c>
      <c r="R53" s="2">
        <f>'FINANCIAL PLAN'!$J53</f>
        <v>0</v>
      </c>
      <c r="S53" s="1"/>
      <c r="T53" s="120">
        <f t="shared" si="5"/>
        <v>0</v>
      </c>
      <c r="U53" s="2">
        <f t="shared" si="10"/>
        <v>0</v>
      </c>
      <c r="V53" s="2">
        <f t="shared" si="10"/>
        <v>0</v>
      </c>
      <c r="W53" s="120">
        <f t="shared" si="7"/>
        <v>0</v>
      </c>
      <c r="X53" s="17">
        <f t="shared" si="8"/>
        <v>0</v>
      </c>
      <c r="Y53" s="119">
        <f>'FINANCIAL PLAN'!M53</f>
        <v>0</v>
      </c>
      <c r="Z53" s="119">
        <f>'FINANCIAL PLAN'!O53</f>
        <v>0</v>
      </c>
      <c r="AA53" s="2">
        <f t="shared" si="9"/>
        <v>0</v>
      </c>
      <c r="AB53" s="1"/>
    </row>
    <row r="54" spans="3:28" ht="45" customHeight="1" outlineLevel="1" x14ac:dyDescent="0.2">
      <c r="D54" s="4">
        <f>'FINANCIAL PLAN'!$D54</f>
        <v>0</v>
      </c>
      <c r="E54" s="3" t="str">
        <f t="shared" si="0"/>
        <v>-</v>
      </c>
      <c r="F54" s="2">
        <f>'FINANCIAL PLAN'!$F54</f>
        <v>0</v>
      </c>
      <c r="G54" s="1"/>
      <c r="H54" s="120">
        <f t="shared" si="1"/>
        <v>0</v>
      </c>
      <c r="I54" s="2">
        <f>'FINANCIAL PLAN'!$G54</f>
        <v>0</v>
      </c>
      <c r="J54" s="1"/>
      <c r="K54" s="120">
        <f t="shared" si="2"/>
        <v>0</v>
      </c>
      <c r="L54" s="2">
        <f>'FINANCIAL PLAN'!$H54</f>
        <v>0</v>
      </c>
      <c r="M54" s="1"/>
      <c r="N54" s="120">
        <f t="shared" si="3"/>
        <v>0</v>
      </c>
      <c r="O54" s="2">
        <f>'FINANCIAL PLAN'!$I54</f>
        <v>0</v>
      </c>
      <c r="P54" s="1"/>
      <c r="Q54" s="120">
        <f t="shared" si="4"/>
        <v>0</v>
      </c>
      <c r="R54" s="2">
        <f>'FINANCIAL PLAN'!$J54</f>
        <v>0</v>
      </c>
      <c r="S54" s="1"/>
      <c r="T54" s="120">
        <f t="shared" si="5"/>
        <v>0</v>
      </c>
      <c r="U54" s="2">
        <f t="shared" si="10"/>
        <v>0</v>
      </c>
      <c r="V54" s="2">
        <f t="shared" si="10"/>
        <v>0</v>
      </c>
      <c r="W54" s="120">
        <f t="shared" si="7"/>
        <v>0</v>
      </c>
      <c r="X54" s="17">
        <f t="shared" si="8"/>
        <v>0</v>
      </c>
      <c r="Y54" s="119">
        <f>'FINANCIAL PLAN'!M54</f>
        <v>0</v>
      </c>
      <c r="Z54" s="119">
        <f>'FINANCIAL PLAN'!O54</f>
        <v>0</v>
      </c>
      <c r="AA54" s="2">
        <f t="shared" si="9"/>
        <v>0</v>
      </c>
      <c r="AB54" s="1"/>
    </row>
    <row r="55" spans="3:28" ht="45" customHeight="1" x14ac:dyDescent="0.2">
      <c r="C55" s="68" t="s">
        <v>21</v>
      </c>
      <c r="D55" s="117">
        <f>'FINANCIAL PLAN'!$D55</f>
        <v>0</v>
      </c>
      <c r="E55" s="118">
        <f t="shared" si="0"/>
        <v>6.637168141592921E-2</v>
      </c>
      <c r="F55" s="119">
        <f>SUM(F56:F65)</f>
        <v>150000</v>
      </c>
      <c r="G55" s="119">
        <f>SUM(G56:G65)</f>
        <v>0</v>
      </c>
      <c r="H55" s="119">
        <f t="shared" si="1"/>
        <v>-150000</v>
      </c>
      <c r="I55" s="119">
        <f>SUM(I56:I65)</f>
        <v>0</v>
      </c>
      <c r="J55" s="119">
        <f>SUM(J56:J65)</f>
        <v>0</v>
      </c>
      <c r="K55" s="119">
        <f t="shared" si="2"/>
        <v>0</v>
      </c>
      <c r="L55" s="119">
        <f>SUM(L56:L65)</f>
        <v>0</v>
      </c>
      <c r="M55" s="119">
        <f>SUM(M56:M65)</f>
        <v>0</v>
      </c>
      <c r="N55" s="119">
        <f t="shared" si="3"/>
        <v>0</v>
      </c>
      <c r="O55" s="119">
        <f>SUM(O56:O65)</f>
        <v>0</v>
      </c>
      <c r="P55" s="119">
        <f>SUM(P56:P65)</f>
        <v>0</v>
      </c>
      <c r="Q55" s="119">
        <f t="shared" si="4"/>
        <v>0</v>
      </c>
      <c r="R55" s="119">
        <f>SUM(R56:R65)</f>
        <v>0</v>
      </c>
      <c r="S55" s="119">
        <f>SUM(S56:S65)</f>
        <v>0</v>
      </c>
      <c r="T55" s="119">
        <f t="shared" si="5"/>
        <v>0</v>
      </c>
      <c r="U55" s="119">
        <f t="shared" si="10"/>
        <v>150000</v>
      </c>
      <c r="V55" s="119">
        <f t="shared" si="10"/>
        <v>0</v>
      </c>
      <c r="W55" s="119">
        <f t="shared" si="7"/>
        <v>-150000</v>
      </c>
      <c r="X55" s="119">
        <f t="shared" si="8"/>
        <v>150000</v>
      </c>
      <c r="Y55" s="119">
        <f>SUM(Y56:Y64)</f>
        <v>0</v>
      </c>
      <c r="Z55" s="119"/>
      <c r="AA55" s="119">
        <f t="shared" si="9"/>
        <v>150000</v>
      </c>
      <c r="AB55" s="120"/>
    </row>
    <row r="56" spans="3:28" ht="45" customHeight="1" outlineLevel="1" x14ac:dyDescent="0.2">
      <c r="D56" s="4" t="str">
        <f>'FINANCIAL PLAN'!$D56</f>
        <v>sub activity 1</v>
      </c>
      <c r="E56" s="3" t="str">
        <f t="shared" si="0"/>
        <v>-</v>
      </c>
      <c r="F56" s="2">
        <f>'FINANCIAL PLAN'!$F56</f>
        <v>0</v>
      </c>
      <c r="G56" s="1"/>
      <c r="H56" s="120">
        <f t="shared" si="1"/>
        <v>0</v>
      </c>
      <c r="I56" s="2">
        <f>'FINANCIAL PLAN'!$G56</f>
        <v>0</v>
      </c>
      <c r="J56" s="1"/>
      <c r="K56" s="120">
        <f t="shared" si="2"/>
        <v>0</v>
      </c>
      <c r="L56" s="2">
        <f>'FINANCIAL PLAN'!$H56</f>
        <v>0</v>
      </c>
      <c r="M56" s="1"/>
      <c r="N56" s="120">
        <f t="shared" si="3"/>
        <v>0</v>
      </c>
      <c r="O56" s="2">
        <f>'FINANCIAL PLAN'!$I56</f>
        <v>0</v>
      </c>
      <c r="P56" s="1"/>
      <c r="Q56" s="120">
        <f t="shared" si="4"/>
        <v>0</v>
      </c>
      <c r="R56" s="2">
        <f>'FINANCIAL PLAN'!$J56</f>
        <v>0</v>
      </c>
      <c r="S56" s="1"/>
      <c r="T56" s="120">
        <f t="shared" si="5"/>
        <v>0</v>
      </c>
      <c r="U56" s="2">
        <f t="shared" si="10"/>
        <v>0</v>
      </c>
      <c r="V56" s="2">
        <f t="shared" si="10"/>
        <v>0</v>
      </c>
      <c r="W56" s="120">
        <f t="shared" si="7"/>
        <v>0</v>
      </c>
      <c r="X56" s="17">
        <f t="shared" si="8"/>
        <v>0</v>
      </c>
      <c r="Y56" s="119">
        <f>'FINANCIAL PLAN'!M56</f>
        <v>0</v>
      </c>
      <c r="Z56" s="119">
        <f>'FINANCIAL PLAN'!O56</f>
        <v>0</v>
      </c>
      <c r="AA56" s="2">
        <f t="shared" si="9"/>
        <v>0</v>
      </c>
      <c r="AB56" s="1"/>
    </row>
    <row r="57" spans="3:28" ht="45" customHeight="1" outlineLevel="1" x14ac:dyDescent="0.2">
      <c r="D57" s="4" t="str">
        <f>'FINANCIAL PLAN'!$D57</f>
        <v>Sub activity 2</v>
      </c>
      <c r="E57" s="3" t="str">
        <f t="shared" si="0"/>
        <v>-</v>
      </c>
      <c r="F57" s="2">
        <f>'FINANCIAL PLAN'!$F57</f>
        <v>0</v>
      </c>
      <c r="G57" s="1"/>
      <c r="H57" s="120">
        <f t="shared" si="1"/>
        <v>0</v>
      </c>
      <c r="I57" s="2">
        <f>'FINANCIAL PLAN'!$G57</f>
        <v>0</v>
      </c>
      <c r="J57" s="1"/>
      <c r="K57" s="120">
        <f t="shared" si="2"/>
        <v>0</v>
      </c>
      <c r="L57" s="2">
        <f>'FINANCIAL PLAN'!$H57</f>
        <v>0</v>
      </c>
      <c r="M57" s="1"/>
      <c r="N57" s="120">
        <f t="shared" si="3"/>
        <v>0</v>
      </c>
      <c r="O57" s="2">
        <f>'FINANCIAL PLAN'!$I57</f>
        <v>0</v>
      </c>
      <c r="P57" s="1"/>
      <c r="Q57" s="120">
        <f t="shared" si="4"/>
        <v>0</v>
      </c>
      <c r="R57" s="2">
        <f>'FINANCIAL PLAN'!$J57</f>
        <v>0</v>
      </c>
      <c r="S57" s="1"/>
      <c r="T57" s="120">
        <f t="shared" si="5"/>
        <v>0</v>
      </c>
      <c r="U57" s="2">
        <f t="shared" si="10"/>
        <v>0</v>
      </c>
      <c r="V57" s="2">
        <f t="shared" si="10"/>
        <v>0</v>
      </c>
      <c r="W57" s="120">
        <f t="shared" si="7"/>
        <v>0</v>
      </c>
      <c r="X57" s="17">
        <f t="shared" si="8"/>
        <v>0</v>
      </c>
      <c r="Y57" s="119">
        <f>'FINANCIAL PLAN'!M57</f>
        <v>0</v>
      </c>
      <c r="Z57" s="119">
        <f>'FINANCIAL PLAN'!O57</f>
        <v>0</v>
      </c>
      <c r="AA57" s="2">
        <f t="shared" si="9"/>
        <v>0</v>
      </c>
      <c r="AB57" s="1"/>
    </row>
    <row r="58" spans="3:28" ht="45" customHeight="1" outlineLevel="1" x14ac:dyDescent="0.2">
      <c r="D58" s="4" t="str">
        <f>'FINANCIAL PLAN'!$D58</f>
        <v>Sub activity 3</v>
      </c>
      <c r="E58" s="3" t="str">
        <f t="shared" si="0"/>
        <v>-</v>
      </c>
      <c r="F58" s="2">
        <f>'FINANCIAL PLAN'!$F58</f>
        <v>0</v>
      </c>
      <c r="G58" s="1"/>
      <c r="H58" s="120">
        <f t="shared" si="1"/>
        <v>0</v>
      </c>
      <c r="I58" s="2">
        <f>'FINANCIAL PLAN'!$G58</f>
        <v>0</v>
      </c>
      <c r="J58" s="1"/>
      <c r="K58" s="120">
        <f t="shared" si="2"/>
        <v>0</v>
      </c>
      <c r="L58" s="2">
        <f>'FINANCIAL PLAN'!$H58</f>
        <v>0</v>
      </c>
      <c r="M58" s="1"/>
      <c r="N58" s="120">
        <f t="shared" si="3"/>
        <v>0</v>
      </c>
      <c r="O58" s="2">
        <f>'FINANCIAL PLAN'!$I58</f>
        <v>0</v>
      </c>
      <c r="P58" s="1"/>
      <c r="Q58" s="120">
        <f t="shared" si="4"/>
        <v>0</v>
      </c>
      <c r="R58" s="2">
        <f>'FINANCIAL PLAN'!$J58</f>
        <v>0</v>
      </c>
      <c r="S58" s="1"/>
      <c r="T58" s="120">
        <f t="shared" si="5"/>
        <v>0</v>
      </c>
      <c r="U58" s="2">
        <f t="shared" si="10"/>
        <v>0</v>
      </c>
      <c r="V58" s="2">
        <f t="shared" si="10"/>
        <v>0</v>
      </c>
      <c r="W58" s="120">
        <f t="shared" si="7"/>
        <v>0</v>
      </c>
      <c r="X58" s="17">
        <f t="shared" si="8"/>
        <v>0</v>
      </c>
      <c r="Y58" s="119">
        <f>'FINANCIAL PLAN'!M58</f>
        <v>0</v>
      </c>
      <c r="Z58" s="119">
        <f>'FINANCIAL PLAN'!O58</f>
        <v>0</v>
      </c>
      <c r="AA58" s="2">
        <f t="shared" si="9"/>
        <v>0</v>
      </c>
      <c r="AB58" s="1"/>
    </row>
    <row r="59" spans="3:28" ht="45" customHeight="1" outlineLevel="1" x14ac:dyDescent="0.2">
      <c r="D59" s="4" t="str">
        <f>'FINANCIAL PLAN'!$D59</f>
        <v>Sub activity 4</v>
      </c>
      <c r="E59" s="3" t="str">
        <f t="shared" si="0"/>
        <v>-</v>
      </c>
      <c r="F59" s="2">
        <f>'FINANCIAL PLAN'!$F59</f>
        <v>0</v>
      </c>
      <c r="G59" s="1"/>
      <c r="H59" s="120">
        <f t="shared" si="1"/>
        <v>0</v>
      </c>
      <c r="I59" s="2">
        <f>'FINANCIAL PLAN'!$G59</f>
        <v>0</v>
      </c>
      <c r="J59" s="1"/>
      <c r="K59" s="120">
        <f t="shared" si="2"/>
        <v>0</v>
      </c>
      <c r="L59" s="2">
        <f>'FINANCIAL PLAN'!$H59</f>
        <v>0</v>
      </c>
      <c r="M59" s="1"/>
      <c r="N59" s="120">
        <f t="shared" si="3"/>
        <v>0</v>
      </c>
      <c r="O59" s="2">
        <f>'FINANCIAL PLAN'!$I59</f>
        <v>0</v>
      </c>
      <c r="P59" s="1"/>
      <c r="Q59" s="120">
        <f t="shared" si="4"/>
        <v>0</v>
      </c>
      <c r="R59" s="2">
        <f>'FINANCIAL PLAN'!$J59</f>
        <v>0</v>
      </c>
      <c r="S59" s="1"/>
      <c r="T59" s="120">
        <f t="shared" si="5"/>
        <v>0</v>
      </c>
      <c r="U59" s="2">
        <f t="shared" si="10"/>
        <v>0</v>
      </c>
      <c r="V59" s="2">
        <f t="shared" si="10"/>
        <v>0</v>
      </c>
      <c r="W59" s="120">
        <f t="shared" si="7"/>
        <v>0</v>
      </c>
      <c r="X59" s="17">
        <f t="shared" si="8"/>
        <v>0</v>
      </c>
      <c r="Y59" s="119">
        <f>'FINANCIAL PLAN'!M59</f>
        <v>0</v>
      </c>
      <c r="Z59" s="119">
        <f>'FINANCIAL PLAN'!O59</f>
        <v>0</v>
      </c>
      <c r="AA59" s="2">
        <f t="shared" si="9"/>
        <v>0</v>
      </c>
      <c r="AB59" s="1"/>
    </row>
    <row r="60" spans="3:28" ht="45" customHeight="1" outlineLevel="1" x14ac:dyDescent="0.2">
      <c r="D60" s="4" t="str">
        <f>'FINANCIAL PLAN'!$D60</f>
        <v>Sub activity 5</v>
      </c>
      <c r="E60" s="3" t="str">
        <f t="shared" si="0"/>
        <v>-</v>
      </c>
      <c r="F60" s="2">
        <f>'FINANCIAL PLAN'!$F60</f>
        <v>0</v>
      </c>
      <c r="G60" s="1"/>
      <c r="H60" s="120">
        <f t="shared" si="1"/>
        <v>0</v>
      </c>
      <c r="I60" s="2">
        <f>'FINANCIAL PLAN'!$G60</f>
        <v>0</v>
      </c>
      <c r="J60" s="1"/>
      <c r="K60" s="120">
        <f t="shared" si="2"/>
        <v>0</v>
      </c>
      <c r="L60" s="2">
        <f>'FINANCIAL PLAN'!$H60</f>
        <v>0</v>
      </c>
      <c r="M60" s="1"/>
      <c r="N60" s="120">
        <f t="shared" si="3"/>
        <v>0</v>
      </c>
      <c r="O60" s="2">
        <f>'FINANCIAL PLAN'!$I60</f>
        <v>0</v>
      </c>
      <c r="P60" s="1"/>
      <c r="Q60" s="120">
        <f t="shared" si="4"/>
        <v>0</v>
      </c>
      <c r="R60" s="2">
        <f>'FINANCIAL PLAN'!$J60</f>
        <v>0</v>
      </c>
      <c r="S60" s="1"/>
      <c r="T60" s="120">
        <f t="shared" si="5"/>
        <v>0</v>
      </c>
      <c r="U60" s="2">
        <f t="shared" si="10"/>
        <v>0</v>
      </c>
      <c r="V60" s="2">
        <f t="shared" si="10"/>
        <v>0</v>
      </c>
      <c r="W60" s="120">
        <f t="shared" si="7"/>
        <v>0</v>
      </c>
      <c r="X60" s="17">
        <f t="shared" si="8"/>
        <v>0</v>
      </c>
      <c r="Y60" s="119">
        <f>'FINANCIAL PLAN'!M60</f>
        <v>0</v>
      </c>
      <c r="Z60" s="119">
        <f>'FINANCIAL PLAN'!O60</f>
        <v>0</v>
      </c>
      <c r="AA60" s="2">
        <f t="shared" si="9"/>
        <v>0</v>
      </c>
      <c r="AB60" s="1"/>
    </row>
    <row r="61" spans="3:28" ht="45" customHeight="1" outlineLevel="1" x14ac:dyDescent="0.2">
      <c r="D61" s="4" t="str">
        <f>'FINANCIAL PLAN'!$D61</f>
        <v>Sub activity 6</v>
      </c>
      <c r="E61" s="3">
        <f t="shared" si="0"/>
        <v>2.2123893805309734E-2</v>
      </c>
      <c r="F61" s="2">
        <f>'FINANCIAL PLAN'!$F61</f>
        <v>50000</v>
      </c>
      <c r="G61" s="1"/>
      <c r="H61" s="120">
        <f t="shared" si="1"/>
        <v>-50000</v>
      </c>
      <c r="I61" s="2">
        <f>'FINANCIAL PLAN'!$G61</f>
        <v>0</v>
      </c>
      <c r="J61" s="1"/>
      <c r="K61" s="120">
        <f t="shared" si="2"/>
        <v>0</v>
      </c>
      <c r="L61" s="2">
        <f>'FINANCIAL PLAN'!$H61</f>
        <v>0</v>
      </c>
      <c r="M61" s="1"/>
      <c r="N61" s="120">
        <f t="shared" si="3"/>
        <v>0</v>
      </c>
      <c r="O61" s="2">
        <f>'FINANCIAL PLAN'!$I61</f>
        <v>0</v>
      </c>
      <c r="P61" s="1"/>
      <c r="Q61" s="120">
        <f t="shared" si="4"/>
        <v>0</v>
      </c>
      <c r="R61" s="2">
        <f>'FINANCIAL PLAN'!$J61</f>
        <v>0</v>
      </c>
      <c r="S61" s="1"/>
      <c r="T61" s="120">
        <f t="shared" si="5"/>
        <v>0</v>
      </c>
      <c r="U61" s="2">
        <f t="shared" si="10"/>
        <v>50000</v>
      </c>
      <c r="V61" s="2">
        <f t="shared" si="10"/>
        <v>0</v>
      </c>
      <c r="W61" s="120">
        <f t="shared" si="7"/>
        <v>-50000</v>
      </c>
      <c r="X61" s="17">
        <f t="shared" si="8"/>
        <v>50000</v>
      </c>
      <c r="Y61" s="119">
        <f>'FINANCIAL PLAN'!M61</f>
        <v>0</v>
      </c>
      <c r="Z61" s="119">
        <f>'FINANCIAL PLAN'!O61</f>
        <v>0</v>
      </c>
      <c r="AA61" s="2">
        <f t="shared" si="9"/>
        <v>50000</v>
      </c>
      <c r="AB61" s="1"/>
    </row>
    <row r="62" spans="3:28" ht="45" customHeight="1" outlineLevel="1" x14ac:dyDescent="0.2">
      <c r="D62" s="4" t="str">
        <f>'FINANCIAL PLAN'!$D62</f>
        <v>Sub activity 7</v>
      </c>
      <c r="E62" s="3">
        <f t="shared" si="0"/>
        <v>2.2123893805309734E-2</v>
      </c>
      <c r="F62" s="2">
        <f>'FINANCIAL PLAN'!$F62</f>
        <v>50000</v>
      </c>
      <c r="G62" s="1"/>
      <c r="H62" s="120">
        <f t="shared" si="1"/>
        <v>-50000</v>
      </c>
      <c r="I62" s="2">
        <f>'FINANCIAL PLAN'!$G62</f>
        <v>0</v>
      </c>
      <c r="J62" s="1"/>
      <c r="K62" s="120">
        <f t="shared" si="2"/>
        <v>0</v>
      </c>
      <c r="L62" s="2">
        <f>'FINANCIAL PLAN'!$H62</f>
        <v>0</v>
      </c>
      <c r="M62" s="1"/>
      <c r="N62" s="120">
        <f t="shared" si="3"/>
        <v>0</v>
      </c>
      <c r="O62" s="2">
        <f>'FINANCIAL PLAN'!$I62</f>
        <v>0</v>
      </c>
      <c r="P62" s="1"/>
      <c r="Q62" s="120">
        <f t="shared" si="4"/>
        <v>0</v>
      </c>
      <c r="R62" s="2">
        <f>'FINANCIAL PLAN'!$J62</f>
        <v>0</v>
      </c>
      <c r="S62" s="1"/>
      <c r="T62" s="120">
        <f t="shared" si="5"/>
        <v>0</v>
      </c>
      <c r="U62" s="2">
        <f t="shared" si="10"/>
        <v>50000</v>
      </c>
      <c r="V62" s="2">
        <f t="shared" si="10"/>
        <v>0</v>
      </c>
      <c r="W62" s="120">
        <f t="shared" si="7"/>
        <v>-50000</v>
      </c>
      <c r="X62" s="17">
        <f t="shared" si="8"/>
        <v>50000</v>
      </c>
      <c r="Y62" s="119">
        <f>'FINANCIAL PLAN'!M62</f>
        <v>0</v>
      </c>
      <c r="Z62" s="119">
        <f>'FINANCIAL PLAN'!O62</f>
        <v>0</v>
      </c>
      <c r="AA62" s="2">
        <f t="shared" si="9"/>
        <v>50000</v>
      </c>
      <c r="AB62" s="1"/>
    </row>
    <row r="63" spans="3:28" ht="45" customHeight="1" outlineLevel="1" x14ac:dyDescent="0.2">
      <c r="D63" s="4" t="str">
        <f>'FINANCIAL PLAN'!$D63</f>
        <v>Sub activity 8</v>
      </c>
      <c r="E63" s="3">
        <f t="shared" si="0"/>
        <v>2.2123893805309734E-2</v>
      </c>
      <c r="F63" s="2">
        <f>'FINANCIAL PLAN'!$F63</f>
        <v>50000</v>
      </c>
      <c r="G63" s="1"/>
      <c r="H63" s="120">
        <f t="shared" si="1"/>
        <v>-50000</v>
      </c>
      <c r="I63" s="2">
        <f>'FINANCIAL PLAN'!$G63</f>
        <v>0</v>
      </c>
      <c r="J63" s="1"/>
      <c r="K63" s="120">
        <f t="shared" si="2"/>
        <v>0</v>
      </c>
      <c r="L63" s="2">
        <f>'FINANCIAL PLAN'!$H63</f>
        <v>0</v>
      </c>
      <c r="M63" s="1"/>
      <c r="N63" s="120">
        <f t="shared" si="3"/>
        <v>0</v>
      </c>
      <c r="O63" s="2">
        <f>'FINANCIAL PLAN'!$I63</f>
        <v>0</v>
      </c>
      <c r="P63" s="1"/>
      <c r="Q63" s="120">
        <f t="shared" si="4"/>
        <v>0</v>
      </c>
      <c r="R63" s="2">
        <f>'FINANCIAL PLAN'!$J63</f>
        <v>0</v>
      </c>
      <c r="S63" s="1"/>
      <c r="T63" s="120">
        <f t="shared" si="5"/>
        <v>0</v>
      </c>
      <c r="U63" s="2">
        <f t="shared" si="10"/>
        <v>50000</v>
      </c>
      <c r="V63" s="2">
        <f t="shared" si="10"/>
        <v>0</v>
      </c>
      <c r="W63" s="120">
        <f t="shared" si="7"/>
        <v>-50000</v>
      </c>
      <c r="X63" s="17">
        <f t="shared" si="8"/>
        <v>50000</v>
      </c>
      <c r="Y63" s="119">
        <f>'FINANCIAL PLAN'!M63</f>
        <v>0</v>
      </c>
      <c r="Z63" s="119">
        <f>'FINANCIAL PLAN'!O63</f>
        <v>0</v>
      </c>
      <c r="AA63" s="2">
        <f t="shared" si="9"/>
        <v>50000</v>
      </c>
      <c r="AB63" s="1"/>
    </row>
    <row r="64" spans="3:28" ht="45" customHeight="1" outlineLevel="1" x14ac:dyDescent="0.2">
      <c r="D64" s="4">
        <f>'FINANCIAL PLAN'!$D64</f>
        <v>0</v>
      </c>
      <c r="E64" s="3" t="str">
        <f t="shared" si="0"/>
        <v>-</v>
      </c>
      <c r="F64" s="2">
        <f>'FINANCIAL PLAN'!$F64</f>
        <v>0</v>
      </c>
      <c r="G64" s="1"/>
      <c r="H64" s="120">
        <f t="shared" si="1"/>
        <v>0</v>
      </c>
      <c r="I64" s="2">
        <f>'FINANCIAL PLAN'!$G64</f>
        <v>0</v>
      </c>
      <c r="J64" s="1"/>
      <c r="K64" s="120">
        <f t="shared" si="2"/>
        <v>0</v>
      </c>
      <c r="L64" s="2">
        <f>'FINANCIAL PLAN'!$H64</f>
        <v>0</v>
      </c>
      <c r="M64" s="1"/>
      <c r="N64" s="120">
        <f t="shared" si="3"/>
        <v>0</v>
      </c>
      <c r="O64" s="2">
        <f>'FINANCIAL PLAN'!$I64</f>
        <v>0</v>
      </c>
      <c r="P64" s="1"/>
      <c r="Q64" s="120">
        <f t="shared" si="4"/>
        <v>0</v>
      </c>
      <c r="R64" s="2">
        <f>'FINANCIAL PLAN'!$J64</f>
        <v>0</v>
      </c>
      <c r="S64" s="1"/>
      <c r="T64" s="120">
        <f t="shared" si="5"/>
        <v>0</v>
      </c>
      <c r="U64" s="2">
        <f t="shared" si="10"/>
        <v>0</v>
      </c>
      <c r="V64" s="2">
        <f t="shared" si="10"/>
        <v>0</v>
      </c>
      <c r="W64" s="120">
        <f t="shared" si="7"/>
        <v>0</v>
      </c>
      <c r="X64" s="17">
        <f t="shared" si="8"/>
        <v>0</v>
      </c>
      <c r="Y64" s="119">
        <f>'FINANCIAL PLAN'!M64</f>
        <v>0</v>
      </c>
      <c r="Z64" s="119">
        <f>'FINANCIAL PLAN'!O64</f>
        <v>0</v>
      </c>
      <c r="AA64" s="2">
        <f t="shared" si="9"/>
        <v>0</v>
      </c>
      <c r="AB64" s="1"/>
    </row>
    <row r="65" spans="3:28" ht="45" customHeight="1" outlineLevel="1" x14ac:dyDescent="0.2">
      <c r="D65" s="4">
        <f>'FINANCIAL PLAN'!$D65</f>
        <v>0</v>
      </c>
      <c r="E65" s="3" t="str">
        <f t="shared" si="0"/>
        <v>-</v>
      </c>
      <c r="F65" s="2">
        <f>'FINANCIAL PLAN'!$F65</f>
        <v>0</v>
      </c>
      <c r="G65" s="1"/>
      <c r="H65" s="120">
        <f t="shared" si="1"/>
        <v>0</v>
      </c>
      <c r="I65" s="2">
        <f>'FINANCIAL PLAN'!$G65</f>
        <v>0</v>
      </c>
      <c r="J65" s="1"/>
      <c r="K65" s="120">
        <f t="shared" si="2"/>
        <v>0</v>
      </c>
      <c r="L65" s="2">
        <f>'FINANCIAL PLAN'!$H65</f>
        <v>0</v>
      </c>
      <c r="M65" s="1"/>
      <c r="N65" s="120">
        <f t="shared" si="3"/>
        <v>0</v>
      </c>
      <c r="O65" s="2">
        <f>'FINANCIAL PLAN'!$I65</f>
        <v>0</v>
      </c>
      <c r="P65" s="1"/>
      <c r="Q65" s="120">
        <f t="shared" si="4"/>
        <v>0</v>
      </c>
      <c r="R65" s="2">
        <f>'FINANCIAL PLAN'!$J65</f>
        <v>0</v>
      </c>
      <c r="S65" s="1"/>
      <c r="T65" s="120">
        <f t="shared" si="5"/>
        <v>0</v>
      </c>
      <c r="U65" s="2">
        <f t="shared" si="10"/>
        <v>0</v>
      </c>
      <c r="V65" s="2">
        <f t="shared" si="10"/>
        <v>0</v>
      </c>
      <c r="W65" s="120">
        <f t="shared" si="7"/>
        <v>0</v>
      </c>
      <c r="X65" s="17">
        <f t="shared" si="8"/>
        <v>0</v>
      </c>
      <c r="Y65" s="119">
        <f>'FINANCIAL PLAN'!M65</f>
        <v>0</v>
      </c>
      <c r="Z65" s="119">
        <f>'FINANCIAL PLAN'!O65</f>
        <v>0</v>
      </c>
      <c r="AA65" s="2">
        <f t="shared" si="9"/>
        <v>0</v>
      </c>
      <c r="AB65" s="1"/>
    </row>
    <row r="66" spans="3:28" ht="45" customHeight="1" x14ac:dyDescent="0.2">
      <c r="C66" s="68" t="s">
        <v>21</v>
      </c>
      <c r="D66" s="117">
        <f>'FINANCIAL PLAN'!$D66</f>
        <v>0</v>
      </c>
      <c r="E66" s="118" t="str">
        <f t="shared" si="0"/>
        <v>-</v>
      </c>
      <c r="F66" s="119">
        <f>SUM(F67:F76)</f>
        <v>0</v>
      </c>
      <c r="G66" s="119">
        <f>SUM(G67:G76)</f>
        <v>0</v>
      </c>
      <c r="H66" s="119">
        <f t="shared" si="1"/>
        <v>0</v>
      </c>
      <c r="I66" s="119">
        <f>SUM(I67:I76)</f>
        <v>0</v>
      </c>
      <c r="J66" s="119">
        <f>SUM(J67:J76)</f>
        <v>0</v>
      </c>
      <c r="K66" s="119">
        <f t="shared" si="2"/>
        <v>0</v>
      </c>
      <c r="L66" s="119">
        <f>SUM(L67:L76)</f>
        <v>0</v>
      </c>
      <c r="M66" s="119">
        <f>SUM(M67:M76)</f>
        <v>0</v>
      </c>
      <c r="N66" s="119">
        <f t="shared" si="3"/>
        <v>0</v>
      </c>
      <c r="O66" s="119">
        <f>SUM(O67:O76)</f>
        <v>0</v>
      </c>
      <c r="P66" s="119">
        <f>SUM(P67:P76)</f>
        <v>0</v>
      </c>
      <c r="Q66" s="119">
        <f t="shared" si="4"/>
        <v>0</v>
      </c>
      <c r="R66" s="119">
        <f>SUM(R67:R76)</f>
        <v>0</v>
      </c>
      <c r="S66" s="119">
        <f>SUM(S67:S76)</f>
        <v>0</v>
      </c>
      <c r="T66" s="119">
        <f t="shared" si="5"/>
        <v>0</v>
      </c>
      <c r="U66" s="119">
        <f t="shared" si="10"/>
        <v>0</v>
      </c>
      <c r="V66" s="119">
        <f t="shared" si="10"/>
        <v>0</v>
      </c>
      <c r="W66" s="119">
        <f t="shared" si="7"/>
        <v>0</v>
      </c>
      <c r="X66" s="119">
        <f t="shared" si="8"/>
        <v>0</v>
      </c>
      <c r="Y66" s="119">
        <f>SUM(Y67:Y75)</f>
        <v>0</v>
      </c>
      <c r="Z66" s="119"/>
      <c r="AA66" s="119">
        <f t="shared" si="9"/>
        <v>0</v>
      </c>
      <c r="AB66" s="120"/>
    </row>
    <row r="67" spans="3:28" ht="45" customHeight="1" outlineLevel="1" x14ac:dyDescent="0.2">
      <c r="D67" s="4">
        <f>'FINANCIAL PLAN'!$D67</f>
        <v>0</v>
      </c>
      <c r="E67" s="3" t="str">
        <f t="shared" si="0"/>
        <v>-</v>
      </c>
      <c r="F67" s="2">
        <f>'FINANCIAL PLAN'!$F67</f>
        <v>0</v>
      </c>
      <c r="G67" s="1"/>
      <c r="H67" s="120">
        <f t="shared" si="1"/>
        <v>0</v>
      </c>
      <c r="I67" s="2">
        <f>'FINANCIAL PLAN'!$G67</f>
        <v>0</v>
      </c>
      <c r="J67" s="1"/>
      <c r="K67" s="120">
        <f t="shared" si="2"/>
        <v>0</v>
      </c>
      <c r="L67" s="2">
        <f>'FINANCIAL PLAN'!$H67</f>
        <v>0</v>
      </c>
      <c r="M67" s="1"/>
      <c r="N67" s="120">
        <f t="shared" si="3"/>
        <v>0</v>
      </c>
      <c r="O67" s="2">
        <f>'FINANCIAL PLAN'!$I67</f>
        <v>0</v>
      </c>
      <c r="P67" s="1"/>
      <c r="Q67" s="120">
        <f t="shared" si="4"/>
        <v>0</v>
      </c>
      <c r="R67" s="2">
        <f>'FINANCIAL PLAN'!$J67</f>
        <v>0</v>
      </c>
      <c r="S67" s="1"/>
      <c r="T67" s="120">
        <f t="shared" si="5"/>
        <v>0</v>
      </c>
      <c r="U67" s="2">
        <f t="shared" si="10"/>
        <v>0</v>
      </c>
      <c r="V67" s="2">
        <f t="shared" si="10"/>
        <v>0</v>
      </c>
      <c r="W67" s="120">
        <f t="shared" si="7"/>
        <v>0</v>
      </c>
      <c r="X67" s="17">
        <f t="shared" si="8"/>
        <v>0</v>
      </c>
      <c r="Y67" s="119">
        <f>'FINANCIAL PLAN'!M67</f>
        <v>0</v>
      </c>
      <c r="Z67" s="119">
        <f>'FINANCIAL PLAN'!O67</f>
        <v>0</v>
      </c>
      <c r="AA67" s="2">
        <f t="shared" si="9"/>
        <v>0</v>
      </c>
      <c r="AB67" s="1"/>
    </row>
    <row r="68" spans="3:28" ht="45" customHeight="1" outlineLevel="1" x14ac:dyDescent="0.2">
      <c r="D68" s="4">
        <f>'FINANCIAL PLAN'!$D68</f>
        <v>0</v>
      </c>
      <c r="E68" s="3" t="str">
        <f t="shared" si="0"/>
        <v>-</v>
      </c>
      <c r="F68" s="2">
        <f>'FINANCIAL PLAN'!$F68</f>
        <v>0</v>
      </c>
      <c r="G68" s="1"/>
      <c r="H68" s="120">
        <f t="shared" si="1"/>
        <v>0</v>
      </c>
      <c r="I68" s="2">
        <f>'FINANCIAL PLAN'!$G68</f>
        <v>0</v>
      </c>
      <c r="J68" s="1"/>
      <c r="K68" s="120">
        <f t="shared" si="2"/>
        <v>0</v>
      </c>
      <c r="L68" s="2">
        <f>'FINANCIAL PLAN'!$H68</f>
        <v>0</v>
      </c>
      <c r="M68" s="1"/>
      <c r="N68" s="120">
        <f t="shared" si="3"/>
        <v>0</v>
      </c>
      <c r="O68" s="2">
        <f>'FINANCIAL PLAN'!$I68</f>
        <v>0</v>
      </c>
      <c r="P68" s="1"/>
      <c r="Q68" s="120">
        <f t="shared" si="4"/>
        <v>0</v>
      </c>
      <c r="R68" s="2">
        <f>'FINANCIAL PLAN'!$J68</f>
        <v>0</v>
      </c>
      <c r="S68" s="1"/>
      <c r="T68" s="120">
        <f t="shared" si="5"/>
        <v>0</v>
      </c>
      <c r="U68" s="2">
        <f t="shared" si="10"/>
        <v>0</v>
      </c>
      <c r="V68" s="2">
        <f t="shared" si="10"/>
        <v>0</v>
      </c>
      <c r="W68" s="120">
        <f t="shared" si="7"/>
        <v>0</v>
      </c>
      <c r="X68" s="17">
        <f t="shared" si="8"/>
        <v>0</v>
      </c>
      <c r="Y68" s="119">
        <f>'FINANCIAL PLAN'!M68</f>
        <v>0</v>
      </c>
      <c r="Z68" s="119">
        <f>'FINANCIAL PLAN'!O68</f>
        <v>0</v>
      </c>
      <c r="AA68" s="2">
        <f t="shared" si="9"/>
        <v>0</v>
      </c>
      <c r="AB68" s="1"/>
    </row>
    <row r="69" spans="3:28" ht="45" customHeight="1" outlineLevel="1" x14ac:dyDescent="0.2">
      <c r="D69" s="4">
        <f>'FINANCIAL PLAN'!$D69</f>
        <v>0</v>
      </c>
      <c r="E69" s="3" t="str">
        <f t="shared" si="0"/>
        <v>-</v>
      </c>
      <c r="F69" s="2">
        <f>'FINANCIAL PLAN'!$F69</f>
        <v>0</v>
      </c>
      <c r="G69" s="1"/>
      <c r="H69" s="120">
        <f t="shared" si="1"/>
        <v>0</v>
      </c>
      <c r="I69" s="2">
        <f>'FINANCIAL PLAN'!$G69</f>
        <v>0</v>
      </c>
      <c r="J69" s="1"/>
      <c r="K69" s="120">
        <f t="shared" si="2"/>
        <v>0</v>
      </c>
      <c r="L69" s="2">
        <f>'FINANCIAL PLAN'!$H69</f>
        <v>0</v>
      </c>
      <c r="M69" s="1"/>
      <c r="N69" s="120">
        <f t="shared" si="3"/>
        <v>0</v>
      </c>
      <c r="O69" s="2">
        <f>'FINANCIAL PLAN'!$I69</f>
        <v>0</v>
      </c>
      <c r="P69" s="1"/>
      <c r="Q69" s="120">
        <f t="shared" si="4"/>
        <v>0</v>
      </c>
      <c r="R69" s="2">
        <f>'FINANCIAL PLAN'!$J69</f>
        <v>0</v>
      </c>
      <c r="S69" s="1"/>
      <c r="T69" s="120">
        <f t="shared" si="5"/>
        <v>0</v>
      </c>
      <c r="U69" s="2">
        <f t="shared" si="10"/>
        <v>0</v>
      </c>
      <c r="V69" s="2">
        <f t="shared" si="10"/>
        <v>0</v>
      </c>
      <c r="W69" s="120">
        <f t="shared" si="7"/>
        <v>0</v>
      </c>
      <c r="X69" s="17">
        <f t="shared" si="8"/>
        <v>0</v>
      </c>
      <c r="Y69" s="119">
        <f>'FINANCIAL PLAN'!M69</f>
        <v>0</v>
      </c>
      <c r="Z69" s="119">
        <f>'FINANCIAL PLAN'!O69</f>
        <v>0</v>
      </c>
      <c r="AA69" s="2">
        <f t="shared" si="9"/>
        <v>0</v>
      </c>
      <c r="AB69" s="1"/>
    </row>
    <row r="70" spans="3:28" ht="45" customHeight="1" outlineLevel="1" x14ac:dyDescent="0.2">
      <c r="D70" s="4">
        <f>'FINANCIAL PLAN'!$D70</f>
        <v>0</v>
      </c>
      <c r="E70" s="3" t="str">
        <f t="shared" si="0"/>
        <v>-</v>
      </c>
      <c r="F70" s="2">
        <f>'FINANCIAL PLAN'!$F70</f>
        <v>0</v>
      </c>
      <c r="G70" s="1"/>
      <c r="H70" s="120">
        <f t="shared" si="1"/>
        <v>0</v>
      </c>
      <c r="I70" s="2">
        <f>'FINANCIAL PLAN'!$G70</f>
        <v>0</v>
      </c>
      <c r="J70" s="1"/>
      <c r="K70" s="120">
        <f t="shared" si="2"/>
        <v>0</v>
      </c>
      <c r="L70" s="2">
        <f>'FINANCIAL PLAN'!$H70</f>
        <v>0</v>
      </c>
      <c r="M70" s="1"/>
      <c r="N70" s="120">
        <f t="shared" si="3"/>
        <v>0</v>
      </c>
      <c r="O70" s="2">
        <f>'FINANCIAL PLAN'!$I70</f>
        <v>0</v>
      </c>
      <c r="P70" s="1"/>
      <c r="Q70" s="120">
        <f t="shared" si="4"/>
        <v>0</v>
      </c>
      <c r="R70" s="2">
        <f>'FINANCIAL PLAN'!$J70</f>
        <v>0</v>
      </c>
      <c r="S70" s="1"/>
      <c r="T70" s="120">
        <f t="shared" si="5"/>
        <v>0</v>
      </c>
      <c r="U70" s="2">
        <f t="shared" si="10"/>
        <v>0</v>
      </c>
      <c r="V70" s="2">
        <f t="shared" si="10"/>
        <v>0</v>
      </c>
      <c r="W70" s="120">
        <f t="shared" si="7"/>
        <v>0</v>
      </c>
      <c r="X70" s="17">
        <f t="shared" si="8"/>
        <v>0</v>
      </c>
      <c r="Y70" s="119">
        <f>'FINANCIAL PLAN'!M70</f>
        <v>0</v>
      </c>
      <c r="Z70" s="119">
        <f>'FINANCIAL PLAN'!O70</f>
        <v>0</v>
      </c>
      <c r="AA70" s="2">
        <f t="shared" si="9"/>
        <v>0</v>
      </c>
      <c r="AB70" s="1"/>
    </row>
    <row r="71" spans="3:28" ht="45" customHeight="1" outlineLevel="1" x14ac:dyDescent="0.2">
      <c r="D71" s="4">
        <f>'FINANCIAL PLAN'!$D71</f>
        <v>0</v>
      </c>
      <c r="E71" s="3" t="str">
        <f t="shared" si="0"/>
        <v>-</v>
      </c>
      <c r="F71" s="2">
        <f>'FINANCIAL PLAN'!$F71</f>
        <v>0</v>
      </c>
      <c r="G71" s="1"/>
      <c r="H71" s="120">
        <f t="shared" si="1"/>
        <v>0</v>
      </c>
      <c r="I71" s="2">
        <f>'FINANCIAL PLAN'!$G71</f>
        <v>0</v>
      </c>
      <c r="J71" s="1"/>
      <c r="K71" s="120">
        <f t="shared" si="2"/>
        <v>0</v>
      </c>
      <c r="L71" s="2">
        <f>'FINANCIAL PLAN'!$H71</f>
        <v>0</v>
      </c>
      <c r="M71" s="1"/>
      <c r="N71" s="120">
        <f t="shared" si="3"/>
        <v>0</v>
      </c>
      <c r="O71" s="2">
        <f>'FINANCIAL PLAN'!$I71</f>
        <v>0</v>
      </c>
      <c r="P71" s="1"/>
      <c r="Q71" s="120">
        <f t="shared" si="4"/>
        <v>0</v>
      </c>
      <c r="R71" s="2">
        <f>'FINANCIAL PLAN'!$J71</f>
        <v>0</v>
      </c>
      <c r="S71" s="1"/>
      <c r="T71" s="120">
        <f t="shared" si="5"/>
        <v>0</v>
      </c>
      <c r="U71" s="2">
        <f t="shared" si="10"/>
        <v>0</v>
      </c>
      <c r="V71" s="2">
        <f t="shared" si="10"/>
        <v>0</v>
      </c>
      <c r="W71" s="120">
        <f t="shared" si="7"/>
        <v>0</v>
      </c>
      <c r="X71" s="17">
        <f t="shared" si="8"/>
        <v>0</v>
      </c>
      <c r="Y71" s="119">
        <f>'FINANCIAL PLAN'!M71</f>
        <v>0</v>
      </c>
      <c r="Z71" s="119">
        <f>'FINANCIAL PLAN'!O71</f>
        <v>0</v>
      </c>
      <c r="AA71" s="2">
        <f t="shared" si="9"/>
        <v>0</v>
      </c>
      <c r="AB71" s="1"/>
    </row>
    <row r="72" spans="3:28" ht="45" customHeight="1" outlineLevel="1" x14ac:dyDescent="0.2">
      <c r="D72" s="4">
        <f>'FINANCIAL PLAN'!$D72</f>
        <v>0</v>
      </c>
      <c r="E72" s="3" t="str">
        <f t="shared" si="0"/>
        <v>-</v>
      </c>
      <c r="F72" s="2">
        <f>'FINANCIAL PLAN'!$F72</f>
        <v>0</v>
      </c>
      <c r="G72" s="1"/>
      <c r="H72" s="120">
        <f t="shared" si="1"/>
        <v>0</v>
      </c>
      <c r="I72" s="2">
        <f>'FINANCIAL PLAN'!$G72</f>
        <v>0</v>
      </c>
      <c r="J72" s="1"/>
      <c r="K72" s="120">
        <f t="shared" si="2"/>
        <v>0</v>
      </c>
      <c r="L72" s="2">
        <f>'FINANCIAL PLAN'!$H72</f>
        <v>0</v>
      </c>
      <c r="M72" s="1"/>
      <c r="N72" s="120">
        <f t="shared" si="3"/>
        <v>0</v>
      </c>
      <c r="O72" s="2">
        <f>'FINANCIAL PLAN'!$I72</f>
        <v>0</v>
      </c>
      <c r="P72" s="1"/>
      <c r="Q72" s="120">
        <f t="shared" si="4"/>
        <v>0</v>
      </c>
      <c r="R72" s="2">
        <f>'FINANCIAL PLAN'!$J72</f>
        <v>0</v>
      </c>
      <c r="S72" s="1"/>
      <c r="T72" s="120">
        <f t="shared" si="5"/>
        <v>0</v>
      </c>
      <c r="U72" s="2">
        <f t="shared" si="10"/>
        <v>0</v>
      </c>
      <c r="V72" s="2">
        <f t="shared" si="10"/>
        <v>0</v>
      </c>
      <c r="W72" s="120">
        <f t="shared" si="7"/>
        <v>0</v>
      </c>
      <c r="X72" s="17">
        <f t="shared" si="8"/>
        <v>0</v>
      </c>
      <c r="Y72" s="119">
        <f>'FINANCIAL PLAN'!M72</f>
        <v>0</v>
      </c>
      <c r="Z72" s="119">
        <f>'FINANCIAL PLAN'!O72</f>
        <v>0</v>
      </c>
      <c r="AA72" s="2">
        <f t="shared" si="9"/>
        <v>0</v>
      </c>
      <c r="AB72" s="1"/>
    </row>
    <row r="73" spans="3:28" ht="45" customHeight="1" outlineLevel="1" x14ac:dyDescent="0.2">
      <c r="D73" s="4">
        <f>'FINANCIAL PLAN'!$D73</f>
        <v>0</v>
      </c>
      <c r="E73" s="3" t="str">
        <f t="shared" si="0"/>
        <v>-</v>
      </c>
      <c r="F73" s="2">
        <f>'FINANCIAL PLAN'!$F73</f>
        <v>0</v>
      </c>
      <c r="G73" s="1"/>
      <c r="H73" s="120">
        <f t="shared" si="1"/>
        <v>0</v>
      </c>
      <c r="I73" s="2">
        <f>'FINANCIAL PLAN'!$G73</f>
        <v>0</v>
      </c>
      <c r="J73" s="1"/>
      <c r="K73" s="120">
        <f t="shared" si="2"/>
        <v>0</v>
      </c>
      <c r="L73" s="2">
        <f>'FINANCIAL PLAN'!$H73</f>
        <v>0</v>
      </c>
      <c r="M73" s="1"/>
      <c r="N73" s="120">
        <f t="shared" si="3"/>
        <v>0</v>
      </c>
      <c r="O73" s="2">
        <f>'FINANCIAL PLAN'!$I73</f>
        <v>0</v>
      </c>
      <c r="P73" s="1"/>
      <c r="Q73" s="120">
        <f t="shared" si="4"/>
        <v>0</v>
      </c>
      <c r="R73" s="2">
        <f>'FINANCIAL PLAN'!$J73</f>
        <v>0</v>
      </c>
      <c r="S73" s="1"/>
      <c r="T73" s="120">
        <f t="shared" si="5"/>
        <v>0</v>
      </c>
      <c r="U73" s="2">
        <f t="shared" si="10"/>
        <v>0</v>
      </c>
      <c r="V73" s="2">
        <f t="shared" si="10"/>
        <v>0</v>
      </c>
      <c r="W73" s="120">
        <f t="shared" si="7"/>
        <v>0</v>
      </c>
      <c r="X73" s="17">
        <f t="shared" si="8"/>
        <v>0</v>
      </c>
      <c r="Y73" s="119">
        <f>'FINANCIAL PLAN'!M73</f>
        <v>0</v>
      </c>
      <c r="Z73" s="119">
        <f>'FINANCIAL PLAN'!O73</f>
        <v>0</v>
      </c>
      <c r="AA73" s="2">
        <f t="shared" si="9"/>
        <v>0</v>
      </c>
      <c r="AB73" s="1"/>
    </row>
    <row r="74" spans="3:28" ht="45" customHeight="1" outlineLevel="1" x14ac:dyDescent="0.2">
      <c r="D74" s="4">
        <f>'FINANCIAL PLAN'!$D74</f>
        <v>0</v>
      </c>
      <c r="E74" s="3" t="str">
        <f t="shared" si="0"/>
        <v>-</v>
      </c>
      <c r="F74" s="2">
        <f>'FINANCIAL PLAN'!$F74</f>
        <v>0</v>
      </c>
      <c r="G74" s="1"/>
      <c r="H74" s="120">
        <f t="shared" si="1"/>
        <v>0</v>
      </c>
      <c r="I74" s="2">
        <f>'FINANCIAL PLAN'!$G74</f>
        <v>0</v>
      </c>
      <c r="J74" s="1"/>
      <c r="K74" s="120">
        <f t="shared" si="2"/>
        <v>0</v>
      </c>
      <c r="L74" s="2">
        <f>'FINANCIAL PLAN'!$H74</f>
        <v>0</v>
      </c>
      <c r="M74" s="1"/>
      <c r="N74" s="120">
        <f t="shared" si="3"/>
        <v>0</v>
      </c>
      <c r="O74" s="2">
        <f>'FINANCIAL PLAN'!$I74</f>
        <v>0</v>
      </c>
      <c r="P74" s="1"/>
      <c r="Q74" s="120">
        <f t="shared" si="4"/>
        <v>0</v>
      </c>
      <c r="R74" s="2">
        <f>'FINANCIAL PLAN'!$J74</f>
        <v>0</v>
      </c>
      <c r="S74" s="1"/>
      <c r="T74" s="120">
        <f t="shared" si="5"/>
        <v>0</v>
      </c>
      <c r="U74" s="2">
        <f t="shared" si="10"/>
        <v>0</v>
      </c>
      <c r="V74" s="2">
        <f t="shared" si="10"/>
        <v>0</v>
      </c>
      <c r="W74" s="120">
        <f t="shared" si="7"/>
        <v>0</v>
      </c>
      <c r="X74" s="17">
        <f t="shared" si="8"/>
        <v>0</v>
      </c>
      <c r="Y74" s="119">
        <f>'FINANCIAL PLAN'!M74</f>
        <v>0</v>
      </c>
      <c r="Z74" s="119">
        <f>'FINANCIAL PLAN'!O74</f>
        <v>0</v>
      </c>
      <c r="AA74" s="2">
        <f t="shared" si="9"/>
        <v>0</v>
      </c>
      <c r="AB74" s="1"/>
    </row>
    <row r="75" spans="3:28" ht="45" customHeight="1" outlineLevel="1" x14ac:dyDescent="0.2">
      <c r="D75" s="4">
        <f>'FINANCIAL PLAN'!$D75</f>
        <v>0</v>
      </c>
      <c r="E75" s="3" t="str">
        <f t="shared" si="0"/>
        <v>-</v>
      </c>
      <c r="F75" s="2">
        <f>'FINANCIAL PLAN'!$F75</f>
        <v>0</v>
      </c>
      <c r="G75" s="1"/>
      <c r="H75" s="120">
        <f t="shared" si="1"/>
        <v>0</v>
      </c>
      <c r="I75" s="2">
        <f>'FINANCIAL PLAN'!$G75</f>
        <v>0</v>
      </c>
      <c r="J75" s="1"/>
      <c r="K75" s="120">
        <f t="shared" si="2"/>
        <v>0</v>
      </c>
      <c r="L75" s="2">
        <f>'FINANCIAL PLAN'!$H75</f>
        <v>0</v>
      </c>
      <c r="M75" s="1"/>
      <c r="N75" s="120">
        <f t="shared" si="3"/>
        <v>0</v>
      </c>
      <c r="O75" s="2">
        <f>'FINANCIAL PLAN'!$I75</f>
        <v>0</v>
      </c>
      <c r="P75" s="1"/>
      <c r="Q75" s="120">
        <f t="shared" si="4"/>
        <v>0</v>
      </c>
      <c r="R75" s="2">
        <f>'FINANCIAL PLAN'!$J75</f>
        <v>0</v>
      </c>
      <c r="S75" s="1"/>
      <c r="T75" s="120">
        <f t="shared" si="5"/>
        <v>0</v>
      </c>
      <c r="U75" s="2">
        <f t="shared" si="10"/>
        <v>0</v>
      </c>
      <c r="V75" s="2">
        <f t="shared" si="10"/>
        <v>0</v>
      </c>
      <c r="W75" s="120">
        <f t="shared" si="7"/>
        <v>0</v>
      </c>
      <c r="X75" s="17">
        <f t="shared" si="8"/>
        <v>0</v>
      </c>
      <c r="Y75" s="119">
        <f>'FINANCIAL PLAN'!M75</f>
        <v>0</v>
      </c>
      <c r="Z75" s="119">
        <f>'FINANCIAL PLAN'!O75</f>
        <v>0</v>
      </c>
      <c r="AA75" s="2">
        <f t="shared" si="9"/>
        <v>0</v>
      </c>
      <c r="AB75" s="1"/>
    </row>
    <row r="76" spans="3:28" ht="45" customHeight="1" outlineLevel="1" x14ac:dyDescent="0.2">
      <c r="D76" s="4">
        <f>'FINANCIAL PLAN'!$D76</f>
        <v>0</v>
      </c>
      <c r="E76" s="3" t="str">
        <f t="shared" si="0"/>
        <v>-</v>
      </c>
      <c r="F76" s="2">
        <f>'FINANCIAL PLAN'!$F76</f>
        <v>0</v>
      </c>
      <c r="G76" s="1"/>
      <c r="H76" s="120">
        <f t="shared" si="1"/>
        <v>0</v>
      </c>
      <c r="I76" s="2">
        <f>'FINANCIAL PLAN'!$G76</f>
        <v>0</v>
      </c>
      <c r="J76" s="1"/>
      <c r="K76" s="120">
        <f t="shared" si="2"/>
        <v>0</v>
      </c>
      <c r="L76" s="2">
        <f>'FINANCIAL PLAN'!$H76</f>
        <v>0</v>
      </c>
      <c r="M76" s="1"/>
      <c r="N76" s="120">
        <f t="shared" si="3"/>
        <v>0</v>
      </c>
      <c r="O76" s="2">
        <f>'FINANCIAL PLAN'!$I76</f>
        <v>0</v>
      </c>
      <c r="P76" s="1"/>
      <c r="Q76" s="120">
        <f t="shared" si="4"/>
        <v>0</v>
      </c>
      <c r="R76" s="2">
        <f>'FINANCIAL PLAN'!$J76</f>
        <v>0</v>
      </c>
      <c r="S76" s="1"/>
      <c r="T76" s="120">
        <f t="shared" si="5"/>
        <v>0</v>
      </c>
      <c r="U76" s="2">
        <f t="shared" si="10"/>
        <v>0</v>
      </c>
      <c r="V76" s="2">
        <f t="shared" si="10"/>
        <v>0</v>
      </c>
      <c r="W76" s="120">
        <f t="shared" si="7"/>
        <v>0</v>
      </c>
      <c r="X76" s="17">
        <f t="shared" si="8"/>
        <v>0</v>
      </c>
      <c r="Y76" s="119">
        <f>'FINANCIAL PLAN'!M76</f>
        <v>0</v>
      </c>
      <c r="Z76" s="119">
        <f>'FINANCIAL PLAN'!O76</f>
        <v>0</v>
      </c>
      <c r="AA76" s="2">
        <f t="shared" si="9"/>
        <v>0</v>
      </c>
      <c r="AB76" s="1"/>
    </row>
    <row r="77" spans="3:28" ht="45" customHeight="1" x14ac:dyDescent="0.2">
      <c r="C77" s="68" t="s">
        <v>22</v>
      </c>
      <c r="D77" s="117">
        <f>'FINANCIAL PLAN'!$D77</f>
        <v>0</v>
      </c>
      <c r="E77" s="118">
        <f t="shared" si="0"/>
        <v>0.17699115044247787</v>
      </c>
      <c r="F77" s="119">
        <f>SUM(F78:F87)</f>
        <v>300000</v>
      </c>
      <c r="G77" s="119">
        <f>SUM(G78:G87)</f>
        <v>150000</v>
      </c>
      <c r="H77" s="119">
        <f t="shared" si="1"/>
        <v>-150000</v>
      </c>
      <c r="I77" s="119">
        <f>SUM(I78:I87)</f>
        <v>0</v>
      </c>
      <c r="J77" s="119">
        <f>SUM(J78:J87)</f>
        <v>0</v>
      </c>
      <c r="K77" s="119">
        <f t="shared" si="2"/>
        <v>0</v>
      </c>
      <c r="L77" s="119">
        <f>SUM(L78:L87)</f>
        <v>100000</v>
      </c>
      <c r="M77" s="119">
        <f>SUM(M78:M87)</f>
        <v>0</v>
      </c>
      <c r="N77" s="119">
        <f t="shared" si="3"/>
        <v>-100000</v>
      </c>
      <c r="O77" s="119">
        <f>SUM(O78:O87)</f>
        <v>0</v>
      </c>
      <c r="P77" s="119">
        <f>SUM(P78:P87)</f>
        <v>0</v>
      </c>
      <c r="Q77" s="119">
        <f t="shared" si="4"/>
        <v>0</v>
      </c>
      <c r="R77" s="119">
        <f>SUM(R78:R87)</f>
        <v>0</v>
      </c>
      <c r="S77" s="119">
        <f>SUM(S78:S87)</f>
        <v>0</v>
      </c>
      <c r="T77" s="119">
        <f t="shared" si="5"/>
        <v>0</v>
      </c>
      <c r="U77" s="119">
        <f t="shared" ref="U77:V104" si="11">+F77+I77+L77+O77+R77</f>
        <v>400000</v>
      </c>
      <c r="V77" s="119">
        <f t="shared" si="11"/>
        <v>150000</v>
      </c>
      <c r="W77" s="119">
        <f t="shared" si="7"/>
        <v>-250000</v>
      </c>
      <c r="X77" s="119">
        <f t="shared" si="8"/>
        <v>400000</v>
      </c>
      <c r="Y77" s="119">
        <f>SUM(Y78:Y86)</f>
        <v>0</v>
      </c>
      <c r="Z77" s="119"/>
      <c r="AA77" s="119">
        <f t="shared" si="9"/>
        <v>400000</v>
      </c>
      <c r="AB77" s="120"/>
    </row>
    <row r="78" spans="3:28" ht="45" customHeight="1" outlineLevel="1" x14ac:dyDescent="0.2">
      <c r="D78" s="4" t="str">
        <f>'FINANCIAL PLAN'!$D78</f>
        <v>sub activity 1</v>
      </c>
      <c r="E78" s="3">
        <f t="shared" ref="E78:E98" si="12">IF(U78=0,"-",U78/$U$136)</f>
        <v>8.8495575221238937E-2</v>
      </c>
      <c r="F78" s="2">
        <f>'FINANCIAL PLAN'!$F78</f>
        <v>100000</v>
      </c>
      <c r="G78" s="1">
        <v>150000</v>
      </c>
      <c r="H78" s="120">
        <f t="shared" ref="H78:H136" si="13">G78-F78</f>
        <v>50000</v>
      </c>
      <c r="I78" s="2">
        <f>'FINANCIAL PLAN'!$G78</f>
        <v>0</v>
      </c>
      <c r="J78" s="1"/>
      <c r="K78" s="120">
        <f t="shared" ref="K78:K98" si="14">J78-I78</f>
        <v>0</v>
      </c>
      <c r="L78" s="2">
        <f>'FINANCIAL PLAN'!$H78</f>
        <v>100000</v>
      </c>
      <c r="M78" s="1"/>
      <c r="N78" s="120">
        <f t="shared" ref="N78:N98" si="15">M78-L78</f>
        <v>-100000</v>
      </c>
      <c r="O78" s="2">
        <f>'FINANCIAL PLAN'!$I78</f>
        <v>0</v>
      </c>
      <c r="P78" s="1"/>
      <c r="Q78" s="120">
        <f t="shared" ref="Q78:Q98" si="16">P78-O78</f>
        <v>0</v>
      </c>
      <c r="R78" s="2">
        <f>'FINANCIAL PLAN'!$J78</f>
        <v>0</v>
      </c>
      <c r="S78" s="1"/>
      <c r="T78" s="120">
        <f t="shared" ref="T78:T98" si="17">S78-R78</f>
        <v>0</v>
      </c>
      <c r="U78" s="2">
        <f t="shared" si="11"/>
        <v>200000</v>
      </c>
      <c r="V78" s="2">
        <f t="shared" si="11"/>
        <v>150000</v>
      </c>
      <c r="W78" s="120">
        <f t="shared" ref="W78:W98" si="18">V78-U78</f>
        <v>-50000</v>
      </c>
      <c r="X78" s="17">
        <f t="shared" ref="X78:X98" si="19">U78/$D$9</f>
        <v>200000</v>
      </c>
      <c r="Y78" s="119">
        <f>'FINANCIAL PLAN'!M78</f>
        <v>0</v>
      </c>
      <c r="Z78" s="119">
        <f>'FINANCIAL PLAN'!O78</f>
        <v>0</v>
      </c>
      <c r="AA78" s="2">
        <f t="shared" si="9"/>
        <v>200000</v>
      </c>
      <c r="AB78" s="1"/>
    </row>
    <row r="79" spans="3:28" ht="45" customHeight="1" outlineLevel="1" x14ac:dyDescent="0.2">
      <c r="D79" s="4" t="str">
        <f>'FINANCIAL PLAN'!$D79</f>
        <v>Sub activity 2</v>
      </c>
      <c r="E79" s="3">
        <f t="shared" si="12"/>
        <v>2.2123893805309734E-2</v>
      </c>
      <c r="F79" s="2">
        <f>'FINANCIAL PLAN'!$F79</f>
        <v>50000</v>
      </c>
      <c r="G79" s="1"/>
      <c r="H79" s="120">
        <f t="shared" si="13"/>
        <v>-50000</v>
      </c>
      <c r="I79" s="2">
        <f>'FINANCIAL PLAN'!$G79</f>
        <v>0</v>
      </c>
      <c r="J79" s="1"/>
      <c r="K79" s="120">
        <f t="shared" si="14"/>
        <v>0</v>
      </c>
      <c r="L79" s="2">
        <f>'FINANCIAL PLAN'!$H79</f>
        <v>0</v>
      </c>
      <c r="M79" s="1"/>
      <c r="N79" s="120">
        <f t="shared" si="15"/>
        <v>0</v>
      </c>
      <c r="O79" s="2">
        <f>'FINANCIAL PLAN'!$I79</f>
        <v>0</v>
      </c>
      <c r="P79" s="1"/>
      <c r="Q79" s="120">
        <f t="shared" si="16"/>
        <v>0</v>
      </c>
      <c r="R79" s="2">
        <f>'FINANCIAL PLAN'!$J79</f>
        <v>0</v>
      </c>
      <c r="S79" s="1"/>
      <c r="T79" s="120">
        <f t="shared" si="17"/>
        <v>0</v>
      </c>
      <c r="U79" s="2">
        <f t="shared" si="11"/>
        <v>50000</v>
      </c>
      <c r="V79" s="2">
        <f t="shared" si="11"/>
        <v>0</v>
      </c>
      <c r="W79" s="120">
        <f t="shared" si="18"/>
        <v>-50000</v>
      </c>
      <c r="X79" s="17">
        <f t="shared" si="19"/>
        <v>50000</v>
      </c>
      <c r="Y79" s="119">
        <f>'FINANCIAL PLAN'!M79</f>
        <v>0</v>
      </c>
      <c r="Z79" s="119">
        <f>'FINANCIAL PLAN'!O79</f>
        <v>0</v>
      </c>
      <c r="AA79" s="2">
        <f t="shared" ref="AA79:AA136" si="20">X79+Y79</f>
        <v>50000</v>
      </c>
      <c r="AB79" s="1"/>
    </row>
    <row r="80" spans="3:28" ht="45" customHeight="1" outlineLevel="1" x14ac:dyDescent="0.2">
      <c r="D80" s="4" t="str">
        <f>'FINANCIAL PLAN'!$D80</f>
        <v>Sub activity 3</v>
      </c>
      <c r="E80" s="3">
        <f t="shared" si="12"/>
        <v>2.2123893805309734E-2</v>
      </c>
      <c r="F80" s="2">
        <f>'FINANCIAL PLAN'!$F80</f>
        <v>50000</v>
      </c>
      <c r="G80" s="1"/>
      <c r="H80" s="120">
        <f t="shared" si="13"/>
        <v>-50000</v>
      </c>
      <c r="I80" s="2">
        <f>'FINANCIAL PLAN'!$G80</f>
        <v>0</v>
      </c>
      <c r="J80" s="1"/>
      <c r="K80" s="120">
        <f t="shared" si="14"/>
        <v>0</v>
      </c>
      <c r="L80" s="2">
        <f>'FINANCIAL PLAN'!$H80</f>
        <v>0</v>
      </c>
      <c r="M80" s="1"/>
      <c r="N80" s="120">
        <f t="shared" si="15"/>
        <v>0</v>
      </c>
      <c r="O80" s="2">
        <f>'FINANCIAL PLAN'!$I80</f>
        <v>0</v>
      </c>
      <c r="P80" s="1"/>
      <c r="Q80" s="120">
        <f t="shared" si="16"/>
        <v>0</v>
      </c>
      <c r="R80" s="2">
        <f>'FINANCIAL PLAN'!$J80</f>
        <v>0</v>
      </c>
      <c r="S80" s="1"/>
      <c r="T80" s="120">
        <f t="shared" si="17"/>
        <v>0</v>
      </c>
      <c r="U80" s="2">
        <f t="shared" si="11"/>
        <v>50000</v>
      </c>
      <c r="V80" s="2">
        <f t="shared" si="11"/>
        <v>0</v>
      </c>
      <c r="W80" s="120">
        <f t="shared" si="18"/>
        <v>-50000</v>
      </c>
      <c r="X80" s="17">
        <f t="shared" si="19"/>
        <v>50000</v>
      </c>
      <c r="Y80" s="119">
        <f>'FINANCIAL PLAN'!M80</f>
        <v>0</v>
      </c>
      <c r="Z80" s="119">
        <f>'FINANCIAL PLAN'!O80</f>
        <v>0</v>
      </c>
      <c r="AA80" s="2">
        <f t="shared" si="20"/>
        <v>50000</v>
      </c>
      <c r="AB80" s="1"/>
    </row>
    <row r="81" spans="3:28" ht="45" customHeight="1" outlineLevel="1" x14ac:dyDescent="0.2">
      <c r="D81" s="4" t="str">
        <f>'FINANCIAL PLAN'!$D81</f>
        <v>Sub activity 4</v>
      </c>
      <c r="E81" s="3">
        <f t="shared" si="12"/>
        <v>2.2123893805309734E-2</v>
      </c>
      <c r="F81" s="2">
        <f>'FINANCIAL PLAN'!$F81</f>
        <v>50000</v>
      </c>
      <c r="G81" s="1"/>
      <c r="H81" s="120">
        <f t="shared" si="13"/>
        <v>-50000</v>
      </c>
      <c r="I81" s="2">
        <f>'FINANCIAL PLAN'!$G81</f>
        <v>0</v>
      </c>
      <c r="J81" s="1"/>
      <c r="K81" s="120">
        <f t="shared" si="14"/>
        <v>0</v>
      </c>
      <c r="L81" s="2">
        <f>'FINANCIAL PLAN'!$H81</f>
        <v>0</v>
      </c>
      <c r="M81" s="1"/>
      <c r="N81" s="120">
        <f t="shared" si="15"/>
        <v>0</v>
      </c>
      <c r="O81" s="2">
        <f>'FINANCIAL PLAN'!$I81</f>
        <v>0</v>
      </c>
      <c r="P81" s="1"/>
      <c r="Q81" s="120">
        <f t="shared" si="16"/>
        <v>0</v>
      </c>
      <c r="R81" s="2">
        <f>'FINANCIAL PLAN'!$J81</f>
        <v>0</v>
      </c>
      <c r="S81" s="1"/>
      <c r="T81" s="120">
        <f t="shared" si="17"/>
        <v>0</v>
      </c>
      <c r="U81" s="2">
        <f t="shared" si="11"/>
        <v>50000</v>
      </c>
      <c r="V81" s="2">
        <f t="shared" si="11"/>
        <v>0</v>
      </c>
      <c r="W81" s="120">
        <f t="shared" si="18"/>
        <v>-50000</v>
      </c>
      <c r="X81" s="17">
        <f t="shared" si="19"/>
        <v>50000</v>
      </c>
      <c r="Y81" s="119">
        <f>'FINANCIAL PLAN'!M81</f>
        <v>0</v>
      </c>
      <c r="Z81" s="119">
        <f>'FINANCIAL PLAN'!O81</f>
        <v>0</v>
      </c>
      <c r="AA81" s="2">
        <f t="shared" si="20"/>
        <v>50000</v>
      </c>
      <c r="AB81" s="1"/>
    </row>
    <row r="82" spans="3:28" ht="45" customHeight="1" outlineLevel="1" x14ac:dyDescent="0.2">
      <c r="D82" s="4" t="str">
        <f>'FINANCIAL PLAN'!$D82</f>
        <v>Sub activity 5</v>
      </c>
      <c r="E82" s="3">
        <f t="shared" si="12"/>
        <v>2.2123893805309734E-2</v>
      </c>
      <c r="F82" s="2">
        <f>'FINANCIAL PLAN'!$F82</f>
        <v>50000</v>
      </c>
      <c r="G82" s="1"/>
      <c r="H82" s="120">
        <f t="shared" si="13"/>
        <v>-50000</v>
      </c>
      <c r="I82" s="2">
        <f>'FINANCIAL PLAN'!$G82</f>
        <v>0</v>
      </c>
      <c r="J82" s="1"/>
      <c r="K82" s="120">
        <f t="shared" si="14"/>
        <v>0</v>
      </c>
      <c r="L82" s="2">
        <f>'FINANCIAL PLAN'!$H82</f>
        <v>0</v>
      </c>
      <c r="M82" s="1"/>
      <c r="N82" s="120">
        <f t="shared" si="15"/>
        <v>0</v>
      </c>
      <c r="O82" s="2">
        <f>'FINANCIAL PLAN'!$I82</f>
        <v>0</v>
      </c>
      <c r="P82" s="1"/>
      <c r="Q82" s="120">
        <f t="shared" si="16"/>
        <v>0</v>
      </c>
      <c r="R82" s="2">
        <f>'FINANCIAL PLAN'!$J82</f>
        <v>0</v>
      </c>
      <c r="S82" s="1"/>
      <c r="T82" s="120">
        <f t="shared" si="17"/>
        <v>0</v>
      </c>
      <c r="U82" s="2">
        <f t="shared" si="11"/>
        <v>50000</v>
      </c>
      <c r="V82" s="2">
        <f t="shared" si="11"/>
        <v>0</v>
      </c>
      <c r="W82" s="120">
        <f t="shared" si="18"/>
        <v>-50000</v>
      </c>
      <c r="X82" s="17">
        <f t="shared" si="19"/>
        <v>50000</v>
      </c>
      <c r="Y82" s="119">
        <f>'FINANCIAL PLAN'!M82</f>
        <v>0</v>
      </c>
      <c r="Z82" s="119">
        <f>'FINANCIAL PLAN'!O82</f>
        <v>0</v>
      </c>
      <c r="AA82" s="2">
        <f t="shared" si="20"/>
        <v>50000</v>
      </c>
      <c r="AB82" s="1"/>
    </row>
    <row r="83" spans="3:28" ht="45" customHeight="1" outlineLevel="1" x14ac:dyDescent="0.2">
      <c r="D83" s="4" t="str">
        <f>'FINANCIAL PLAN'!$D83</f>
        <v>Sub activity 6</v>
      </c>
      <c r="E83" s="3" t="str">
        <f t="shared" si="12"/>
        <v>-</v>
      </c>
      <c r="F83" s="2">
        <f>'FINANCIAL PLAN'!$F83</f>
        <v>0</v>
      </c>
      <c r="G83" s="1"/>
      <c r="H83" s="120">
        <f t="shared" si="13"/>
        <v>0</v>
      </c>
      <c r="I83" s="2">
        <f>'FINANCIAL PLAN'!$G83</f>
        <v>0</v>
      </c>
      <c r="J83" s="1"/>
      <c r="K83" s="120">
        <f t="shared" si="14"/>
        <v>0</v>
      </c>
      <c r="L83" s="2">
        <f>'FINANCIAL PLAN'!$H83</f>
        <v>0</v>
      </c>
      <c r="M83" s="1"/>
      <c r="N83" s="120">
        <f t="shared" si="15"/>
        <v>0</v>
      </c>
      <c r="O83" s="2">
        <f>'FINANCIAL PLAN'!$I83</f>
        <v>0</v>
      </c>
      <c r="P83" s="1"/>
      <c r="Q83" s="120">
        <f t="shared" si="16"/>
        <v>0</v>
      </c>
      <c r="R83" s="2">
        <f>'FINANCIAL PLAN'!$J83</f>
        <v>0</v>
      </c>
      <c r="S83" s="1"/>
      <c r="T83" s="120">
        <f t="shared" si="17"/>
        <v>0</v>
      </c>
      <c r="U83" s="2">
        <f t="shared" si="11"/>
        <v>0</v>
      </c>
      <c r="V83" s="2">
        <f t="shared" si="11"/>
        <v>0</v>
      </c>
      <c r="W83" s="120">
        <f t="shared" si="18"/>
        <v>0</v>
      </c>
      <c r="X83" s="17">
        <f t="shared" si="19"/>
        <v>0</v>
      </c>
      <c r="Y83" s="119">
        <f>'FINANCIAL PLAN'!M83</f>
        <v>0</v>
      </c>
      <c r="Z83" s="119">
        <f>'FINANCIAL PLAN'!O83</f>
        <v>0</v>
      </c>
      <c r="AA83" s="2">
        <f t="shared" si="20"/>
        <v>0</v>
      </c>
      <c r="AB83" s="1"/>
    </row>
    <row r="84" spans="3:28" ht="45" customHeight="1" outlineLevel="1" x14ac:dyDescent="0.2">
      <c r="D84" s="4" t="str">
        <f>'FINANCIAL PLAN'!$D84</f>
        <v>Sub activity 7</v>
      </c>
      <c r="E84" s="3" t="str">
        <f t="shared" si="12"/>
        <v>-</v>
      </c>
      <c r="F84" s="2">
        <f>'FINANCIAL PLAN'!$F84</f>
        <v>0</v>
      </c>
      <c r="G84" s="1"/>
      <c r="H84" s="120">
        <f t="shared" si="13"/>
        <v>0</v>
      </c>
      <c r="I84" s="2">
        <f>'FINANCIAL PLAN'!$G84</f>
        <v>0</v>
      </c>
      <c r="J84" s="1"/>
      <c r="K84" s="120">
        <f t="shared" si="14"/>
        <v>0</v>
      </c>
      <c r="L84" s="2">
        <f>'FINANCIAL PLAN'!$H84</f>
        <v>0</v>
      </c>
      <c r="M84" s="1"/>
      <c r="N84" s="120">
        <f t="shared" si="15"/>
        <v>0</v>
      </c>
      <c r="O84" s="2">
        <f>'FINANCIAL PLAN'!$I84</f>
        <v>0</v>
      </c>
      <c r="P84" s="1"/>
      <c r="Q84" s="120">
        <f t="shared" si="16"/>
        <v>0</v>
      </c>
      <c r="R84" s="2">
        <f>'FINANCIAL PLAN'!$J84</f>
        <v>0</v>
      </c>
      <c r="S84" s="1"/>
      <c r="T84" s="120">
        <f t="shared" si="17"/>
        <v>0</v>
      </c>
      <c r="U84" s="2">
        <f t="shared" si="11"/>
        <v>0</v>
      </c>
      <c r="V84" s="2">
        <f t="shared" si="11"/>
        <v>0</v>
      </c>
      <c r="W84" s="120">
        <f t="shared" si="18"/>
        <v>0</v>
      </c>
      <c r="X84" s="17">
        <f t="shared" si="19"/>
        <v>0</v>
      </c>
      <c r="Y84" s="119">
        <f>'FINANCIAL PLAN'!M84</f>
        <v>0</v>
      </c>
      <c r="Z84" s="119">
        <f>'FINANCIAL PLAN'!O84</f>
        <v>0</v>
      </c>
      <c r="AA84" s="2">
        <f t="shared" si="20"/>
        <v>0</v>
      </c>
      <c r="AB84" s="1"/>
    </row>
    <row r="85" spans="3:28" ht="45" customHeight="1" outlineLevel="1" x14ac:dyDescent="0.2">
      <c r="D85" s="4">
        <f>'FINANCIAL PLAN'!$D85</f>
        <v>0</v>
      </c>
      <c r="E85" s="3" t="str">
        <f t="shared" si="12"/>
        <v>-</v>
      </c>
      <c r="F85" s="2">
        <f>'FINANCIAL PLAN'!$F85</f>
        <v>0</v>
      </c>
      <c r="G85" s="1"/>
      <c r="H85" s="120">
        <f t="shared" si="13"/>
        <v>0</v>
      </c>
      <c r="I85" s="2">
        <f>'FINANCIAL PLAN'!$G85</f>
        <v>0</v>
      </c>
      <c r="J85" s="1"/>
      <c r="K85" s="120">
        <f t="shared" si="14"/>
        <v>0</v>
      </c>
      <c r="L85" s="2">
        <f>'FINANCIAL PLAN'!$H85</f>
        <v>0</v>
      </c>
      <c r="M85" s="1"/>
      <c r="N85" s="120">
        <f t="shared" si="15"/>
        <v>0</v>
      </c>
      <c r="O85" s="2">
        <f>'FINANCIAL PLAN'!$I85</f>
        <v>0</v>
      </c>
      <c r="P85" s="1"/>
      <c r="Q85" s="120">
        <f t="shared" si="16"/>
        <v>0</v>
      </c>
      <c r="R85" s="2">
        <f>'FINANCIAL PLAN'!$J85</f>
        <v>0</v>
      </c>
      <c r="S85" s="1"/>
      <c r="T85" s="120">
        <f t="shared" si="17"/>
        <v>0</v>
      </c>
      <c r="U85" s="2">
        <f t="shared" si="11"/>
        <v>0</v>
      </c>
      <c r="V85" s="2">
        <f t="shared" si="11"/>
        <v>0</v>
      </c>
      <c r="W85" s="120">
        <f t="shared" si="18"/>
        <v>0</v>
      </c>
      <c r="X85" s="17">
        <f t="shared" si="19"/>
        <v>0</v>
      </c>
      <c r="Y85" s="119">
        <f>'FINANCIAL PLAN'!M85</f>
        <v>0</v>
      </c>
      <c r="Z85" s="119">
        <f>'FINANCIAL PLAN'!O85</f>
        <v>0</v>
      </c>
      <c r="AA85" s="2">
        <f t="shared" si="20"/>
        <v>0</v>
      </c>
      <c r="AB85" s="1"/>
    </row>
    <row r="86" spans="3:28" ht="45" customHeight="1" outlineLevel="1" x14ac:dyDescent="0.2">
      <c r="D86" s="4">
        <f>'FINANCIAL PLAN'!$D86</f>
        <v>0</v>
      </c>
      <c r="E86" s="3" t="str">
        <f t="shared" si="12"/>
        <v>-</v>
      </c>
      <c r="F86" s="2">
        <f>'FINANCIAL PLAN'!$F86</f>
        <v>0</v>
      </c>
      <c r="G86" s="1"/>
      <c r="H86" s="120">
        <f t="shared" si="13"/>
        <v>0</v>
      </c>
      <c r="I86" s="2">
        <f>'FINANCIAL PLAN'!$G86</f>
        <v>0</v>
      </c>
      <c r="J86" s="1"/>
      <c r="K86" s="120">
        <f t="shared" si="14"/>
        <v>0</v>
      </c>
      <c r="L86" s="2">
        <f>'FINANCIAL PLAN'!$H86</f>
        <v>0</v>
      </c>
      <c r="M86" s="1"/>
      <c r="N86" s="120">
        <f t="shared" si="15"/>
        <v>0</v>
      </c>
      <c r="O86" s="2">
        <f>'FINANCIAL PLAN'!$I86</f>
        <v>0</v>
      </c>
      <c r="P86" s="1"/>
      <c r="Q86" s="120">
        <f t="shared" si="16"/>
        <v>0</v>
      </c>
      <c r="R86" s="2">
        <f>'FINANCIAL PLAN'!$J86</f>
        <v>0</v>
      </c>
      <c r="S86" s="1"/>
      <c r="T86" s="120">
        <f t="shared" si="17"/>
        <v>0</v>
      </c>
      <c r="U86" s="2">
        <f t="shared" si="11"/>
        <v>0</v>
      </c>
      <c r="V86" s="2">
        <f t="shared" si="11"/>
        <v>0</v>
      </c>
      <c r="W86" s="120">
        <f t="shared" si="18"/>
        <v>0</v>
      </c>
      <c r="X86" s="17">
        <f t="shared" si="19"/>
        <v>0</v>
      </c>
      <c r="Y86" s="119">
        <f>'FINANCIAL PLAN'!M86</f>
        <v>0</v>
      </c>
      <c r="Z86" s="119">
        <f>'FINANCIAL PLAN'!O86</f>
        <v>0</v>
      </c>
      <c r="AA86" s="2">
        <f t="shared" si="20"/>
        <v>0</v>
      </c>
      <c r="AB86" s="1"/>
    </row>
    <row r="87" spans="3:28" ht="45" customHeight="1" outlineLevel="1" x14ac:dyDescent="0.2">
      <c r="D87" s="4">
        <f>'FINANCIAL PLAN'!$D87</f>
        <v>0</v>
      </c>
      <c r="E87" s="3" t="str">
        <f t="shared" si="12"/>
        <v>-</v>
      </c>
      <c r="F87" s="2">
        <f>'FINANCIAL PLAN'!$F87</f>
        <v>0</v>
      </c>
      <c r="G87" s="1"/>
      <c r="H87" s="120">
        <f t="shared" si="13"/>
        <v>0</v>
      </c>
      <c r="I87" s="2">
        <f>'FINANCIAL PLAN'!$G87</f>
        <v>0</v>
      </c>
      <c r="J87" s="1"/>
      <c r="K87" s="120">
        <f t="shared" si="14"/>
        <v>0</v>
      </c>
      <c r="L87" s="2">
        <f>'FINANCIAL PLAN'!$H87</f>
        <v>0</v>
      </c>
      <c r="M87" s="1"/>
      <c r="N87" s="120">
        <f t="shared" si="15"/>
        <v>0</v>
      </c>
      <c r="O87" s="2">
        <f>'FINANCIAL PLAN'!$I87</f>
        <v>0</v>
      </c>
      <c r="P87" s="1"/>
      <c r="Q87" s="120">
        <f t="shared" si="16"/>
        <v>0</v>
      </c>
      <c r="R87" s="2">
        <f>'FINANCIAL PLAN'!$J87</f>
        <v>0</v>
      </c>
      <c r="S87" s="1"/>
      <c r="T87" s="120">
        <f t="shared" si="17"/>
        <v>0</v>
      </c>
      <c r="U87" s="2">
        <f t="shared" si="11"/>
        <v>0</v>
      </c>
      <c r="V87" s="2">
        <f t="shared" si="11"/>
        <v>0</v>
      </c>
      <c r="W87" s="120">
        <f t="shared" si="18"/>
        <v>0</v>
      </c>
      <c r="X87" s="17">
        <f t="shared" si="19"/>
        <v>0</v>
      </c>
      <c r="Y87" s="119">
        <f>'FINANCIAL PLAN'!M87</f>
        <v>0</v>
      </c>
      <c r="Z87" s="119">
        <f>'FINANCIAL PLAN'!O87</f>
        <v>0</v>
      </c>
      <c r="AA87" s="2">
        <f t="shared" si="20"/>
        <v>0</v>
      </c>
      <c r="AB87" s="1"/>
    </row>
    <row r="88" spans="3:28" ht="45" customHeight="1" x14ac:dyDescent="0.2">
      <c r="C88" s="68" t="s">
        <v>21</v>
      </c>
      <c r="D88" s="117">
        <f>'FINANCIAL PLAN'!$D88</f>
        <v>0</v>
      </c>
      <c r="E88" s="118">
        <f t="shared" si="12"/>
        <v>4.4247787610619468E-2</v>
      </c>
      <c r="F88" s="119">
        <f>SUM(F89:F98)</f>
        <v>100000</v>
      </c>
      <c r="G88" s="119">
        <f>SUM(G89:G98)</f>
        <v>0</v>
      </c>
      <c r="H88" s="119">
        <f t="shared" si="13"/>
        <v>-100000</v>
      </c>
      <c r="I88" s="119">
        <f>SUM(I89:I98)</f>
        <v>0</v>
      </c>
      <c r="J88" s="119">
        <f>SUM(J89:J98)</f>
        <v>0</v>
      </c>
      <c r="K88" s="119">
        <f t="shared" si="14"/>
        <v>0</v>
      </c>
      <c r="L88" s="119">
        <f>SUM(L89:L98)</f>
        <v>0</v>
      </c>
      <c r="M88" s="119">
        <f>SUM(M89:M98)</f>
        <v>0</v>
      </c>
      <c r="N88" s="119">
        <f t="shared" si="15"/>
        <v>0</v>
      </c>
      <c r="O88" s="119">
        <f>SUM(O89:O98)</f>
        <v>0</v>
      </c>
      <c r="P88" s="119">
        <f>SUM(P89:P98)</f>
        <v>0</v>
      </c>
      <c r="Q88" s="119">
        <f t="shared" si="16"/>
        <v>0</v>
      </c>
      <c r="R88" s="119">
        <f>SUM(R89:R98)</f>
        <v>0</v>
      </c>
      <c r="S88" s="119">
        <f>SUM(S89:S98)</f>
        <v>0</v>
      </c>
      <c r="T88" s="119">
        <f t="shared" si="17"/>
        <v>0</v>
      </c>
      <c r="U88" s="119">
        <f t="shared" si="11"/>
        <v>100000</v>
      </c>
      <c r="V88" s="119">
        <f t="shared" si="11"/>
        <v>0</v>
      </c>
      <c r="W88" s="119">
        <f t="shared" si="18"/>
        <v>-100000</v>
      </c>
      <c r="X88" s="119">
        <f t="shared" si="19"/>
        <v>100000</v>
      </c>
      <c r="Y88" s="119">
        <f>SUM(Y89:Y97)</f>
        <v>0</v>
      </c>
      <c r="Z88" s="119"/>
      <c r="AA88" s="119">
        <f t="shared" si="20"/>
        <v>100000</v>
      </c>
      <c r="AB88" s="120"/>
    </row>
    <row r="89" spans="3:28" ht="45" customHeight="1" outlineLevel="1" x14ac:dyDescent="0.2">
      <c r="D89" s="4" t="str">
        <f>'FINANCIAL PLAN'!$D89</f>
        <v>sub activity 1</v>
      </c>
      <c r="E89" s="3" t="str">
        <f t="shared" si="12"/>
        <v>-</v>
      </c>
      <c r="F89" s="2">
        <f>'FINANCIAL PLAN'!$F89</f>
        <v>0</v>
      </c>
      <c r="G89" s="1"/>
      <c r="H89" s="120">
        <f t="shared" si="13"/>
        <v>0</v>
      </c>
      <c r="I89" s="2">
        <f>'FINANCIAL PLAN'!$G89</f>
        <v>0</v>
      </c>
      <c r="J89" s="1"/>
      <c r="K89" s="120">
        <f t="shared" si="14"/>
        <v>0</v>
      </c>
      <c r="L89" s="2">
        <f>'FINANCIAL PLAN'!$H89</f>
        <v>0</v>
      </c>
      <c r="M89" s="1"/>
      <c r="N89" s="120">
        <f t="shared" si="15"/>
        <v>0</v>
      </c>
      <c r="O89" s="2">
        <f>'FINANCIAL PLAN'!$I89</f>
        <v>0</v>
      </c>
      <c r="P89" s="1"/>
      <c r="Q89" s="120">
        <f t="shared" si="16"/>
        <v>0</v>
      </c>
      <c r="R89" s="2">
        <f>'FINANCIAL PLAN'!$J89</f>
        <v>0</v>
      </c>
      <c r="S89" s="1"/>
      <c r="T89" s="120">
        <f t="shared" si="17"/>
        <v>0</v>
      </c>
      <c r="U89" s="2">
        <f t="shared" si="11"/>
        <v>0</v>
      </c>
      <c r="V89" s="2">
        <f t="shared" si="11"/>
        <v>0</v>
      </c>
      <c r="W89" s="120">
        <f t="shared" si="18"/>
        <v>0</v>
      </c>
      <c r="X89" s="17">
        <f t="shared" si="19"/>
        <v>0</v>
      </c>
      <c r="Y89" s="119">
        <f>'FINANCIAL PLAN'!M89</f>
        <v>0</v>
      </c>
      <c r="Z89" s="119">
        <f>'FINANCIAL PLAN'!O89</f>
        <v>0</v>
      </c>
      <c r="AA89" s="2">
        <f t="shared" si="20"/>
        <v>0</v>
      </c>
      <c r="AB89" s="1"/>
    </row>
    <row r="90" spans="3:28" ht="45" customHeight="1" outlineLevel="1" x14ac:dyDescent="0.2">
      <c r="D90" s="4" t="str">
        <f>'FINANCIAL PLAN'!$D90</f>
        <v>Sub activity 2</v>
      </c>
      <c r="E90" s="3" t="str">
        <f t="shared" si="12"/>
        <v>-</v>
      </c>
      <c r="F90" s="2">
        <f>'FINANCIAL PLAN'!$F90</f>
        <v>0</v>
      </c>
      <c r="G90" s="1"/>
      <c r="H90" s="120">
        <f t="shared" si="13"/>
        <v>0</v>
      </c>
      <c r="I90" s="2">
        <f>'FINANCIAL PLAN'!$G90</f>
        <v>0</v>
      </c>
      <c r="J90" s="1"/>
      <c r="K90" s="120">
        <f t="shared" si="14"/>
        <v>0</v>
      </c>
      <c r="L90" s="2">
        <f>'FINANCIAL PLAN'!$H90</f>
        <v>0</v>
      </c>
      <c r="M90" s="1"/>
      <c r="N90" s="120">
        <f t="shared" si="15"/>
        <v>0</v>
      </c>
      <c r="O90" s="2">
        <f>'FINANCIAL PLAN'!$I90</f>
        <v>0</v>
      </c>
      <c r="P90" s="1"/>
      <c r="Q90" s="120">
        <f t="shared" si="16"/>
        <v>0</v>
      </c>
      <c r="R90" s="2">
        <f>'FINANCIAL PLAN'!$J90</f>
        <v>0</v>
      </c>
      <c r="S90" s="1"/>
      <c r="T90" s="120">
        <f t="shared" si="17"/>
        <v>0</v>
      </c>
      <c r="U90" s="2">
        <f t="shared" si="11"/>
        <v>0</v>
      </c>
      <c r="V90" s="2">
        <f t="shared" si="11"/>
        <v>0</v>
      </c>
      <c r="W90" s="120">
        <f t="shared" si="18"/>
        <v>0</v>
      </c>
      <c r="X90" s="17">
        <f t="shared" si="19"/>
        <v>0</v>
      </c>
      <c r="Y90" s="119">
        <f>'FINANCIAL PLAN'!M90</f>
        <v>0</v>
      </c>
      <c r="Z90" s="119">
        <f>'FINANCIAL PLAN'!O90</f>
        <v>0</v>
      </c>
      <c r="AA90" s="2">
        <f t="shared" si="20"/>
        <v>0</v>
      </c>
      <c r="AB90" s="1"/>
    </row>
    <row r="91" spans="3:28" ht="45" customHeight="1" outlineLevel="1" x14ac:dyDescent="0.2">
      <c r="D91" s="4" t="str">
        <f>'FINANCIAL PLAN'!$D91</f>
        <v>Sub activity 3</v>
      </c>
      <c r="E91" s="3" t="str">
        <f t="shared" si="12"/>
        <v>-</v>
      </c>
      <c r="F91" s="2">
        <f>'FINANCIAL PLAN'!$F91</f>
        <v>0</v>
      </c>
      <c r="G91" s="1"/>
      <c r="H91" s="120">
        <f t="shared" si="13"/>
        <v>0</v>
      </c>
      <c r="I91" s="2">
        <f>'FINANCIAL PLAN'!$G91</f>
        <v>0</v>
      </c>
      <c r="J91" s="1"/>
      <c r="K91" s="120">
        <f t="shared" si="14"/>
        <v>0</v>
      </c>
      <c r="L91" s="2">
        <f>'FINANCIAL PLAN'!$H91</f>
        <v>0</v>
      </c>
      <c r="M91" s="1"/>
      <c r="N91" s="120">
        <f t="shared" si="15"/>
        <v>0</v>
      </c>
      <c r="O91" s="2">
        <f>'FINANCIAL PLAN'!$I91</f>
        <v>0</v>
      </c>
      <c r="P91" s="1"/>
      <c r="Q91" s="120">
        <f t="shared" si="16"/>
        <v>0</v>
      </c>
      <c r="R91" s="2">
        <f>'FINANCIAL PLAN'!$J91</f>
        <v>0</v>
      </c>
      <c r="S91" s="1"/>
      <c r="T91" s="120">
        <f t="shared" si="17"/>
        <v>0</v>
      </c>
      <c r="U91" s="2">
        <f t="shared" si="11"/>
        <v>0</v>
      </c>
      <c r="V91" s="2">
        <f t="shared" si="11"/>
        <v>0</v>
      </c>
      <c r="W91" s="120">
        <f t="shared" si="18"/>
        <v>0</v>
      </c>
      <c r="X91" s="17">
        <f t="shared" si="19"/>
        <v>0</v>
      </c>
      <c r="Y91" s="119">
        <f>'FINANCIAL PLAN'!M91</f>
        <v>0</v>
      </c>
      <c r="Z91" s="119">
        <f>'FINANCIAL PLAN'!O91</f>
        <v>0</v>
      </c>
      <c r="AA91" s="2">
        <f t="shared" si="20"/>
        <v>0</v>
      </c>
      <c r="AB91" s="1"/>
    </row>
    <row r="92" spans="3:28" ht="45" customHeight="1" outlineLevel="1" x14ac:dyDescent="0.2">
      <c r="D92" s="4" t="str">
        <f>'FINANCIAL PLAN'!$D92</f>
        <v>Sub activity 4</v>
      </c>
      <c r="E92" s="3" t="str">
        <f t="shared" si="12"/>
        <v>-</v>
      </c>
      <c r="F92" s="2">
        <f>'FINANCIAL PLAN'!$F92</f>
        <v>0</v>
      </c>
      <c r="G92" s="1"/>
      <c r="H92" s="120">
        <f t="shared" si="13"/>
        <v>0</v>
      </c>
      <c r="I92" s="2">
        <f>'FINANCIAL PLAN'!$G92</f>
        <v>0</v>
      </c>
      <c r="J92" s="1"/>
      <c r="K92" s="120">
        <f t="shared" si="14"/>
        <v>0</v>
      </c>
      <c r="L92" s="2">
        <f>'FINANCIAL PLAN'!$H92</f>
        <v>0</v>
      </c>
      <c r="M92" s="1"/>
      <c r="N92" s="120">
        <f t="shared" si="15"/>
        <v>0</v>
      </c>
      <c r="O92" s="2">
        <f>'FINANCIAL PLAN'!$I92</f>
        <v>0</v>
      </c>
      <c r="P92" s="1"/>
      <c r="Q92" s="120">
        <f t="shared" si="16"/>
        <v>0</v>
      </c>
      <c r="R92" s="2">
        <f>'FINANCIAL PLAN'!$J92</f>
        <v>0</v>
      </c>
      <c r="S92" s="1"/>
      <c r="T92" s="120">
        <f t="shared" si="17"/>
        <v>0</v>
      </c>
      <c r="U92" s="2">
        <f t="shared" si="11"/>
        <v>0</v>
      </c>
      <c r="V92" s="2">
        <f t="shared" si="11"/>
        <v>0</v>
      </c>
      <c r="W92" s="120">
        <f t="shared" si="18"/>
        <v>0</v>
      </c>
      <c r="X92" s="17">
        <f t="shared" si="19"/>
        <v>0</v>
      </c>
      <c r="Y92" s="119">
        <f>'FINANCIAL PLAN'!M92</f>
        <v>0</v>
      </c>
      <c r="Z92" s="119">
        <f>'FINANCIAL PLAN'!O92</f>
        <v>0</v>
      </c>
      <c r="AA92" s="2">
        <f t="shared" si="20"/>
        <v>0</v>
      </c>
      <c r="AB92" s="1"/>
    </row>
    <row r="93" spans="3:28" ht="45" customHeight="1" outlineLevel="1" x14ac:dyDescent="0.2">
      <c r="D93" s="4" t="str">
        <f>'FINANCIAL PLAN'!$D93</f>
        <v>Sub activity 5</v>
      </c>
      <c r="E93" s="3">
        <f t="shared" si="12"/>
        <v>2.2123893805309734E-2</v>
      </c>
      <c r="F93" s="2">
        <f>'FINANCIAL PLAN'!$F93</f>
        <v>50000</v>
      </c>
      <c r="G93" s="1"/>
      <c r="H93" s="120">
        <f t="shared" si="13"/>
        <v>-50000</v>
      </c>
      <c r="I93" s="2">
        <f>'FINANCIAL PLAN'!$G93</f>
        <v>0</v>
      </c>
      <c r="J93" s="1"/>
      <c r="K93" s="120">
        <f t="shared" si="14"/>
        <v>0</v>
      </c>
      <c r="L93" s="2">
        <f>'FINANCIAL PLAN'!$H93</f>
        <v>0</v>
      </c>
      <c r="M93" s="1"/>
      <c r="N93" s="120">
        <f t="shared" si="15"/>
        <v>0</v>
      </c>
      <c r="O93" s="2">
        <f>'FINANCIAL PLAN'!$I93</f>
        <v>0</v>
      </c>
      <c r="P93" s="1"/>
      <c r="Q93" s="120">
        <f t="shared" si="16"/>
        <v>0</v>
      </c>
      <c r="R93" s="2">
        <f>'FINANCIAL PLAN'!$J93</f>
        <v>0</v>
      </c>
      <c r="S93" s="1"/>
      <c r="T93" s="120">
        <f t="shared" si="17"/>
        <v>0</v>
      </c>
      <c r="U93" s="2">
        <f t="shared" si="11"/>
        <v>50000</v>
      </c>
      <c r="V93" s="2">
        <f t="shared" si="11"/>
        <v>0</v>
      </c>
      <c r="W93" s="120">
        <f t="shared" si="18"/>
        <v>-50000</v>
      </c>
      <c r="X93" s="17">
        <f t="shared" si="19"/>
        <v>50000</v>
      </c>
      <c r="Y93" s="119">
        <f>'FINANCIAL PLAN'!M93</f>
        <v>0</v>
      </c>
      <c r="Z93" s="119">
        <f>'FINANCIAL PLAN'!O93</f>
        <v>0</v>
      </c>
      <c r="AA93" s="2">
        <f t="shared" si="20"/>
        <v>50000</v>
      </c>
      <c r="AB93" s="1"/>
    </row>
    <row r="94" spans="3:28" ht="45" customHeight="1" outlineLevel="1" x14ac:dyDescent="0.2">
      <c r="D94" s="4" t="str">
        <f>'FINANCIAL PLAN'!$D94</f>
        <v>Sub activity 6</v>
      </c>
      <c r="E94" s="3">
        <f t="shared" si="12"/>
        <v>2.2123893805309734E-2</v>
      </c>
      <c r="F94" s="2">
        <f>'FINANCIAL PLAN'!$F94</f>
        <v>50000</v>
      </c>
      <c r="G94" s="1"/>
      <c r="H94" s="120">
        <f t="shared" si="13"/>
        <v>-50000</v>
      </c>
      <c r="I94" s="2">
        <f>'FINANCIAL PLAN'!$G94</f>
        <v>0</v>
      </c>
      <c r="J94" s="1"/>
      <c r="K94" s="120">
        <f t="shared" si="14"/>
        <v>0</v>
      </c>
      <c r="L94" s="2">
        <f>'FINANCIAL PLAN'!$H94</f>
        <v>0</v>
      </c>
      <c r="M94" s="1"/>
      <c r="N94" s="120">
        <f t="shared" si="15"/>
        <v>0</v>
      </c>
      <c r="O94" s="2">
        <f>'FINANCIAL PLAN'!$I94</f>
        <v>0</v>
      </c>
      <c r="P94" s="1"/>
      <c r="Q94" s="120">
        <f t="shared" si="16"/>
        <v>0</v>
      </c>
      <c r="R94" s="2">
        <f>'FINANCIAL PLAN'!$J94</f>
        <v>0</v>
      </c>
      <c r="S94" s="1"/>
      <c r="T94" s="120">
        <f t="shared" si="17"/>
        <v>0</v>
      </c>
      <c r="U94" s="2">
        <f t="shared" si="11"/>
        <v>50000</v>
      </c>
      <c r="V94" s="2">
        <f t="shared" si="11"/>
        <v>0</v>
      </c>
      <c r="W94" s="120">
        <f t="shared" si="18"/>
        <v>-50000</v>
      </c>
      <c r="X94" s="17">
        <f t="shared" si="19"/>
        <v>50000</v>
      </c>
      <c r="Y94" s="119">
        <f>'FINANCIAL PLAN'!M94</f>
        <v>0</v>
      </c>
      <c r="Z94" s="119">
        <f>'FINANCIAL PLAN'!O94</f>
        <v>0</v>
      </c>
      <c r="AA94" s="2">
        <f t="shared" si="20"/>
        <v>50000</v>
      </c>
      <c r="AB94" s="1"/>
    </row>
    <row r="95" spans="3:28" ht="45" customHeight="1" outlineLevel="1" x14ac:dyDescent="0.2">
      <c r="D95" s="4" t="str">
        <f>'FINANCIAL PLAN'!$D95</f>
        <v>Sub activity 7</v>
      </c>
      <c r="E95" s="3" t="str">
        <f t="shared" si="12"/>
        <v>-</v>
      </c>
      <c r="F95" s="2">
        <f>'FINANCIAL PLAN'!$F95</f>
        <v>0</v>
      </c>
      <c r="G95" s="1"/>
      <c r="H95" s="120">
        <f t="shared" si="13"/>
        <v>0</v>
      </c>
      <c r="I95" s="2">
        <f>'FINANCIAL PLAN'!$G95</f>
        <v>0</v>
      </c>
      <c r="J95" s="1"/>
      <c r="K95" s="120">
        <f t="shared" si="14"/>
        <v>0</v>
      </c>
      <c r="L95" s="2">
        <f>'FINANCIAL PLAN'!$H95</f>
        <v>0</v>
      </c>
      <c r="M95" s="1"/>
      <c r="N95" s="120">
        <f t="shared" si="15"/>
        <v>0</v>
      </c>
      <c r="O95" s="2">
        <f>'FINANCIAL PLAN'!$I95</f>
        <v>0</v>
      </c>
      <c r="P95" s="1"/>
      <c r="Q95" s="120">
        <f t="shared" si="16"/>
        <v>0</v>
      </c>
      <c r="R95" s="2">
        <f>'FINANCIAL PLAN'!$J95</f>
        <v>0</v>
      </c>
      <c r="S95" s="1"/>
      <c r="T95" s="120">
        <f t="shared" si="17"/>
        <v>0</v>
      </c>
      <c r="U95" s="2">
        <f t="shared" si="11"/>
        <v>0</v>
      </c>
      <c r="V95" s="2">
        <f t="shared" si="11"/>
        <v>0</v>
      </c>
      <c r="W95" s="120">
        <f t="shared" si="18"/>
        <v>0</v>
      </c>
      <c r="X95" s="17">
        <f t="shared" si="19"/>
        <v>0</v>
      </c>
      <c r="Y95" s="119">
        <f>'FINANCIAL PLAN'!M95</f>
        <v>0</v>
      </c>
      <c r="Z95" s="119">
        <f>'FINANCIAL PLAN'!O95</f>
        <v>0</v>
      </c>
      <c r="AA95" s="2">
        <f t="shared" si="20"/>
        <v>0</v>
      </c>
      <c r="AB95" s="1"/>
    </row>
    <row r="96" spans="3:28" ht="45" customHeight="1" outlineLevel="1" x14ac:dyDescent="0.2">
      <c r="D96" s="4">
        <f>'FINANCIAL PLAN'!$D96</f>
        <v>0</v>
      </c>
      <c r="E96" s="3" t="str">
        <f t="shared" si="12"/>
        <v>-</v>
      </c>
      <c r="F96" s="2">
        <f>'FINANCIAL PLAN'!$F96</f>
        <v>0</v>
      </c>
      <c r="G96" s="1"/>
      <c r="H96" s="120">
        <f t="shared" si="13"/>
        <v>0</v>
      </c>
      <c r="I96" s="2">
        <f>'FINANCIAL PLAN'!$G96</f>
        <v>0</v>
      </c>
      <c r="J96" s="1"/>
      <c r="K96" s="120">
        <f t="shared" si="14"/>
        <v>0</v>
      </c>
      <c r="L96" s="2">
        <f>'FINANCIAL PLAN'!$H96</f>
        <v>0</v>
      </c>
      <c r="M96" s="1"/>
      <c r="N96" s="120">
        <f t="shared" si="15"/>
        <v>0</v>
      </c>
      <c r="O96" s="2">
        <f>'FINANCIAL PLAN'!$I96</f>
        <v>0</v>
      </c>
      <c r="P96" s="1"/>
      <c r="Q96" s="120">
        <f t="shared" si="16"/>
        <v>0</v>
      </c>
      <c r="R96" s="2">
        <f>'FINANCIAL PLAN'!$J96</f>
        <v>0</v>
      </c>
      <c r="S96" s="1"/>
      <c r="T96" s="120">
        <f t="shared" si="17"/>
        <v>0</v>
      </c>
      <c r="U96" s="2">
        <f t="shared" si="11"/>
        <v>0</v>
      </c>
      <c r="V96" s="2">
        <f t="shared" si="11"/>
        <v>0</v>
      </c>
      <c r="W96" s="120">
        <f t="shared" si="18"/>
        <v>0</v>
      </c>
      <c r="X96" s="17">
        <f t="shared" si="19"/>
        <v>0</v>
      </c>
      <c r="Y96" s="119">
        <f>'FINANCIAL PLAN'!M96</f>
        <v>0</v>
      </c>
      <c r="Z96" s="119">
        <f>'FINANCIAL PLAN'!O96</f>
        <v>0</v>
      </c>
      <c r="AA96" s="2">
        <f t="shared" si="20"/>
        <v>0</v>
      </c>
      <c r="AB96" s="1"/>
    </row>
    <row r="97" spans="3:28" ht="45" customHeight="1" outlineLevel="1" x14ac:dyDescent="0.2">
      <c r="D97" s="4">
        <f>'FINANCIAL PLAN'!$D97</f>
        <v>0</v>
      </c>
      <c r="E97" s="3" t="str">
        <f t="shared" si="12"/>
        <v>-</v>
      </c>
      <c r="F97" s="2">
        <f>'FINANCIAL PLAN'!$F97</f>
        <v>0</v>
      </c>
      <c r="G97" s="1"/>
      <c r="H97" s="120">
        <f t="shared" si="13"/>
        <v>0</v>
      </c>
      <c r="I97" s="2">
        <f>'FINANCIAL PLAN'!$G97</f>
        <v>0</v>
      </c>
      <c r="J97" s="1"/>
      <c r="K97" s="120">
        <f t="shared" si="14"/>
        <v>0</v>
      </c>
      <c r="L97" s="2">
        <f>'FINANCIAL PLAN'!$H97</f>
        <v>0</v>
      </c>
      <c r="M97" s="1"/>
      <c r="N97" s="120">
        <f t="shared" si="15"/>
        <v>0</v>
      </c>
      <c r="O97" s="2">
        <f>'FINANCIAL PLAN'!$I97</f>
        <v>0</v>
      </c>
      <c r="P97" s="1"/>
      <c r="Q97" s="120">
        <f t="shared" si="16"/>
        <v>0</v>
      </c>
      <c r="R97" s="2">
        <f>'FINANCIAL PLAN'!$J97</f>
        <v>0</v>
      </c>
      <c r="S97" s="1"/>
      <c r="T97" s="120">
        <f t="shared" si="17"/>
        <v>0</v>
      </c>
      <c r="U97" s="2">
        <f t="shared" si="11"/>
        <v>0</v>
      </c>
      <c r="V97" s="2">
        <f t="shared" si="11"/>
        <v>0</v>
      </c>
      <c r="W97" s="120">
        <f t="shared" si="18"/>
        <v>0</v>
      </c>
      <c r="X97" s="17">
        <f t="shared" si="19"/>
        <v>0</v>
      </c>
      <c r="Y97" s="119">
        <f>'FINANCIAL PLAN'!M97</f>
        <v>0</v>
      </c>
      <c r="Z97" s="119">
        <f>'FINANCIAL PLAN'!O97</f>
        <v>0</v>
      </c>
      <c r="AA97" s="2">
        <f t="shared" si="20"/>
        <v>0</v>
      </c>
      <c r="AB97" s="1"/>
    </row>
    <row r="98" spans="3:28" ht="45" customHeight="1" outlineLevel="1" x14ac:dyDescent="0.2">
      <c r="D98" s="4">
        <f>'FINANCIAL PLAN'!$D98</f>
        <v>0</v>
      </c>
      <c r="E98" s="3" t="str">
        <f t="shared" si="12"/>
        <v>-</v>
      </c>
      <c r="F98" s="2">
        <f>'FINANCIAL PLAN'!$F98</f>
        <v>0</v>
      </c>
      <c r="G98" s="1"/>
      <c r="H98" s="120">
        <f t="shared" si="13"/>
        <v>0</v>
      </c>
      <c r="I98" s="2">
        <f>'FINANCIAL PLAN'!$G98</f>
        <v>0</v>
      </c>
      <c r="J98" s="1"/>
      <c r="K98" s="120">
        <f t="shared" si="14"/>
        <v>0</v>
      </c>
      <c r="L98" s="2">
        <f>'FINANCIAL PLAN'!$H98</f>
        <v>0</v>
      </c>
      <c r="M98" s="1"/>
      <c r="N98" s="120">
        <f t="shared" si="15"/>
        <v>0</v>
      </c>
      <c r="O98" s="2">
        <f>'FINANCIAL PLAN'!$I98</f>
        <v>0</v>
      </c>
      <c r="P98" s="1"/>
      <c r="Q98" s="120">
        <f t="shared" si="16"/>
        <v>0</v>
      </c>
      <c r="R98" s="2">
        <f>'FINANCIAL PLAN'!$J98</f>
        <v>0</v>
      </c>
      <c r="S98" s="1"/>
      <c r="T98" s="120">
        <f t="shared" si="17"/>
        <v>0</v>
      </c>
      <c r="U98" s="2">
        <f t="shared" si="11"/>
        <v>0</v>
      </c>
      <c r="V98" s="2">
        <f t="shared" si="11"/>
        <v>0</v>
      </c>
      <c r="W98" s="120">
        <f t="shared" si="18"/>
        <v>0</v>
      </c>
      <c r="X98" s="17">
        <f t="shared" si="19"/>
        <v>0</v>
      </c>
      <c r="Y98" s="119">
        <f>'FINANCIAL PLAN'!M98</f>
        <v>0</v>
      </c>
      <c r="Z98" s="119">
        <f>'FINANCIAL PLAN'!O98</f>
        <v>0</v>
      </c>
      <c r="AA98" s="2">
        <f t="shared" si="20"/>
        <v>0</v>
      </c>
      <c r="AB98" s="1"/>
    </row>
    <row r="99" spans="3:28" ht="24" customHeight="1" x14ac:dyDescent="0.2">
      <c r="C99" s="101"/>
      <c r="D99" s="107" t="s">
        <v>66</v>
      </c>
      <c r="E99" s="108"/>
      <c r="F99" s="123">
        <f>F100+F111+F122+F133</f>
        <v>150000</v>
      </c>
      <c r="G99" s="108"/>
      <c r="H99" s="108"/>
      <c r="I99" s="123">
        <f>I100+I111+I122+I133</f>
        <v>0</v>
      </c>
      <c r="J99" s="108"/>
      <c r="K99" s="108"/>
      <c r="L99" s="123">
        <f>L100+L111+L122+L133</f>
        <v>0</v>
      </c>
      <c r="M99" s="108"/>
      <c r="N99" s="108"/>
      <c r="O99" s="123">
        <f>O100+O111+O122+O133</f>
        <v>0</v>
      </c>
      <c r="P99" s="108"/>
      <c r="Q99" s="108"/>
      <c r="R99" s="123">
        <f>R100+R111+R122+R133</f>
        <v>0</v>
      </c>
      <c r="S99" s="108"/>
      <c r="T99" s="108"/>
      <c r="U99" s="123">
        <f>U100+U111+U122+U133</f>
        <v>150000</v>
      </c>
      <c r="V99" s="108"/>
      <c r="W99" s="108"/>
      <c r="X99" s="123">
        <f>X100+X111+X122+X133</f>
        <v>150000</v>
      </c>
      <c r="Y99" s="123">
        <f>Y100+Y111+Y122+Y133</f>
        <v>0</v>
      </c>
      <c r="Z99" s="108"/>
      <c r="AA99" s="123">
        <f>AA100+AA111+AA122+AA133</f>
        <v>150000</v>
      </c>
      <c r="AB99" s="109"/>
    </row>
    <row r="100" spans="3:28" ht="45" customHeight="1" x14ac:dyDescent="0.2">
      <c r="C100" s="68" t="s">
        <v>21</v>
      </c>
      <c r="D100" s="117" t="str">
        <f>'FINANCIAL PLAN'!$D100</f>
        <v>Admin/Other Personnel</v>
      </c>
      <c r="E100" s="118" t="str">
        <f t="shared" ref="E100:E135" si="21">IF(U100=0,"-",U100/$U$136)</f>
        <v>-</v>
      </c>
      <c r="F100" s="119">
        <f>SUM(F101:F110)</f>
        <v>0</v>
      </c>
      <c r="G100" s="119">
        <f>SUM(G101:G110)</f>
        <v>0</v>
      </c>
      <c r="H100" s="119">
        <f t="shared" si="13"/>
        <v>0</v>
      </c>
      <c r="I100" s="119">
        <f>SUM(I101:I110)</f>
        <v>0</v>
      </c>
      <c r="J100" s="119">
        <f>SUM(J101:J110)</f>
        <v>0</v>
      </c>
      <c r="K100" s="119">
        <f t="shared" ref="K100:K136" si="22">J100-I100</f>
        <v>0</v>
      </c>
      <c r="L100" s="119">
        <f>SUM(L101:L110)</f>
        <v>0</v>
      </c>
      <c r="M100" s="119">
        <f>SUM(M101:M110)</f>
        <v>0</v>
      </c>
      <c r="N100" s="119">
        <f t="shared" ref="N100:N136" si="23">M100-L100</f>
        <v>0</v>
      </c>
      <c r="O100" s="119">
        <f>SUM(O101:O110)</f>
        <v>0</v>
      </c>
      <c r="P100" s="119">
        <f>SUM(P101:P110)</f>
        <v>0</v>
      </c>
      <c r="Q100" s="119">
        <f t="shared" ref="Q100:Q136" si="24">P100-O100</f>
        <v>0</v>
      </c>
      <c r="R100" s="119">
        <f>SUM(R101:R110)</f>
        <v>0</v>
      </c>
      <c r="S100" s="119">
        <f>SUM(S101:S110)</f>
        <v>0</v>
      </c>
      <c r="T100" s="119">
        <f t="shared" ref="T100:T136" si="25">S100-R100</f>
        <v>0</v>
      </c>
      <c r="U100" s="119">
        <f t="shared" si="11"/>
        <v>0</v>
      </c>
      <c r="V100" s="119">
        <f t="shared" si="11"/>
        <v>0</v>
      </c>
      <c r="W100" s="119">
        <f t="shared" ref="W100:W136" si="26">V100-U100</f>
        <v>0</v>
      </c>
      <c r="X100" s="119">
        <f t="shared" ref="X100:X135" si="27">U100/$D$9</f>
        <v>0</v>
      </c>
      <c r="Y100" s="119">
        <f>'FINANCIAL PLAN'!M100</f>
        <v>0</v>
      </c>
      <c r="Z100" s="119">
        <f>'FINANCIAL PLAN'!O100</f>
        <v>0</v>
      </c>
      <c r="AA100" s="119">
        <f t="shared" si="20"/>
        <v>0</v>
      </c>
      <c r="AB100" s="120"/>
    </row>
    <row r="101" spans="3:28" ht="45" customHeight="1" outlineLevel="1" x14ac:dyDescent="0.2">
      <c r="D101" s="4">
        <f>'FINANCIAL PLAN'!$D101</f>
        <v>0</v>
      </c>
      <c r="E101" s="3" t="str">
        <f t="shared" si="21"/>
        <v>-</v>
      </c>
      <c r="F101" s="2">
        <f>'FINANCIAL PLAN'!$F101</f>
        <v>0</v>
      </c>
      <c r="G101" s="1"/>
      <c r="H101" s="120">
        <f t="shared" si="13"/>
        <v>0</v>
      </c>
      <c r="I101" s="2">
        <f>'FINANCIAL PLAN'!$G101</f>
        <v>0</v>
      </c>
      <c r="J101" s="1"/>
      <c r="K101" s="120">
        <f t="shared" si="22"/>
        <v>0</v>
      </c>
      <c r="L101" s="2">
        <f>'FINANCIAL PLAN'!$H101</f>
        <v>0</v>
      </c>
      <c r="M101" s="1"/>
      <c r="N101" s="120">
        <f t="shared" si="23"/>
        <v>0</v>
      </c>
      <c r="O101" s="2">
        <f>'FINANCIAL PLAN'!$I101</f>
        <v>0</v>
      </c>
      <c r="P101" s="1"/>
      <c r="Q101" s="120">
        <f t="shared" si="24"/>
        <v>0</v>
      </c>
      <c r="R101" s="2">
        <f>'FINANCIAL PLAN'!$J101</f>
        <v>0</v>
      </c>
      <c r="S101" s="1"/>
      <c r="T101" s="120">
        <f t="shared" si="25"/>
        <v>0</v>
      </c>
      <c r="U101" s="2">
        <f t="shared" si="11"/>
        <v>0</v>
      </c>
      <c r="V101" s="2">
        <f t="shared" si="11"/>
        <v>0</v>
      </c>
      <c r="W101" s="120">
        <f t="shared" si="26"/>
        <v>0</v>
      </c>
      <c r="X101" s="17">
        <f t="shared" si="27"/>
        <v>0</v>
      </c>
      <c r="Y101" s="119">
        <f>'FINANCIAL PLAN'!M101</f>
        <v>0</v>
      </c>
      <c r="Z101" s="119">
        <f>'FINANCIAL PLAN'!O101</f>
        <v>0</v>
      </c>
      <c r="AA101" s="2">
        <f t="shared" si="20"/>
        <v>0</v>
      </c>
      <c r="AB101" s="1"/>
    </row>
    <row r="102" spans="3:28" ht="45" customHeight="1" outlineLevel="1" x14ac:dyDescent="0.2">
      <c r="D102" s="4">
        <f>'FINANCIAL PLAN'!$D102</f>
        <v>0</v>
      </c>
      <c r="E102" s="3" t="str">
        <f t="shared" si="21"/>
        <v>-</v>
      </c>
      <c r="F102" s="2">
        <f>'FINANCIAL PLAN'!$F102</f>
        <v>0</v>
      </c>
      <c r="G102" s="1"/>
      <c r="H102" s="120">
        <f t="shared" si="13"/>
        <v>0</v>
      </c>
      <c r="I102" s="2">
        <f>'FINANCIAL PLAN'!$G102</f>
        <v>0</v>
      </c>
      <c r="J102" s="1"/>
      <c r="K102" s="120">
        <f t="shared" si="22"/>
        <v>0</v>
      </c>
      <c r="L102" s="2">
        <f>'FINANCIAL PLAN'!$H102</f>
        <v>0</v>
      </c>
      <c r="M102" s="1"/>
      <c r="N102" s="120">
        <f t="shared" si="23"/>
        <v>0</v>
      </c>
      <c r="O102" s="2">
        <f>'FINANCIAL PLAN'!$I102</f>
        <v>0</v>
      </c>
      <c r="P102" s="1"/>
      <c r="Q102" s="120">
        <f t="shared" si="24"/>
        <v>0</v>
      </c>
      <c r="R102" s="2">
        <f>'FINANCIAL PLAN'!$J102</f>
        <v>0</v>
      </c>
      <c r="S102" s="1"/>
      <c r="T102" s="120">
        <f t="shared" si="25"/>
        <v>0</v>
      </c>
      <c r="U102" s="2">
        <f t="shared" si="11"/>
        <v>0</v>
      </c>
      <c r="V102" s="2">
        <f t="shared" si="11"/>
        <v>0</v>
      </c>
      <c r="W102" s="120">
        <f t="shared" si="26"/>
        <v>0</v>
      </c>
      <c r="X102" s="17">
        <f t="shared" si="27"/>
        <v>0</v>
      </c>
      <c r="Y102" s="119">
        <f>'FINANCIAL PLAN'!M102</f>
        <v>0</v>
      </c>
      <c r="Z102" s="119">
        <f>'FINANCIAL PLAN'!O102</f>
        <v>0</v>
      </c>
      <c r="AA102" s="2">
        <f t="shared" si="20"/>
        <v>0</v>
      </c>
      <c r="AB102" s="1"/>
    </row>
    <row r="103" spans="3:28" ht="45" customHeight="1" outlineLevel="1" x14ac:dyDescent="0.2">
      <c r="D103" s="4">
        <f>'FINANCIAL PLAN'!$D103</f>
        <v>0</v>
      </c>
      <c r="E103" s="3" t="str">
        <f t="shared" si="21"/>
        <v>-</v>
      </c>
      <c r="F103" s="2">
        <f>'FINANCIAL PLAN'!$F103</f>
        <v>0</v>
      </c>
      <c r="G103" s="1"/>
      <c r="H103" s="120">
        <f t="shared" si="13"/>
        <v>0</v>
      </c>
      <c r="I103" s="2">
        <f>'FINANCIAL PLAN'!$G103</f>
        <v>0</v>
      </c>
      <c r="J103" s="1"/>
      <c r="K103" s="120">
        <f t="shared" si="22"/>
        <v>0</v>
      </c>
      <c r="L103" s="2">
        <f>'FINANCIAL PLAN'!$H103</f>
        <v>0</v>
      </c>
      <c r="M103" s="1"/>
      <c r="N103" s="120">
        <f t="shared" si="23"/>
        <v>0</v>
      </c>
      <c r="O103" s="2">
        <f>'FINANCIAL PLAN'!$I103</f>
        <v>0</v>
      </c>
      <c r="P103" s="1"/>
      <c r="Q103" s="120">
        <f t="shared" si="24"/>
        <v>0</v>
      </c>
      <c r="R103" s="2">
        <f>'FINANCIAL PLAN'!$J103</f>
        <v>0</v>
      </c>
      <c r="S103" s="1"/>
      <c r="T103" s="120">
        <f t="shared" si="25"/>
        <v>0</v>
      </c>
      <c r="U103" s="2">
        <f t="shared" si="11"/>
        <v>0</v>
      </c>
      <c r="V103" s="2">
        <f t="shared" si="11"/>
        <v>0</v>
      </c>
      <c r="W103" s="120">
        <f t="shared" si="26"/>
        <v>0</v>
      </c>
      <c r="X103" s="17">
        <f t="shared" si="27"/>
        <v>0</v>
      </c>
      <c r="Y103" s="119">
        <f>'FINANCIAL PLAN'!M103</f>
        <v>0</v>
      </c>
      <c r="Z103" s="119">
        <f>'FINANCIAL PLAN'!O103</f>
        <v>0</v>
      </c>
      <c r="AA103" s="2">
        <f t="shared" si="20"/>
        <v>0</v>
      </c>
      <c r="AB103" s="1"/>
    </row>
    <row r="104" spans="3:28" ht="45" customHeight="1" outlineLevel="1" x14ac:dyDescent="0.2">
      <c r="D104" s="4">
        <f>'FINANCIAL PLAN'!$D104</f>
        <v>0</v>
      </c>
      <c r="E104" s="3" t="str">
        <f t="shared" si="21"/>
        <v>-</v>
      </c>
      <c r="F104" s="2">
        <f>'FINANCIAL PLAN'!$F104</f>
        <v>0</v>
      </c>
      <c r="G104" s="1"/>
      <c r="H104" s="120">
        <f t="shared" si="13"/>
        <v>0</v>
      </c>
      <c r="I104" s="2">
        <f>'FINANCIAL PLAN'!$G104</f>
        <v>0</v>
      </c>
      <c r="J104" s="1"/>
      <c r="K104" s="120">
        <f t="shared" si="22"/>
        <v>0</v>
      </c>
      <c r="L104" s="2">
        <f>'FINANCIAL PLAN'!$H104</f>
        <v>0</v>
      </c>
      <c r="M104" s="1"/>
      <c r="N104" s="120">
        <f t="shared" si="23"/>
        <v>0</v>
      </c>
      <c r="O104" s="2">
        <f>'FINANCIAL PLAN'!$I104</f>
        <v>0</v>
      </c>
      <c r="P104" s="1"/>
      <c r="Q104" s="120">
        <f t="shared" si="24"/>
        <v>0</v>
      </c>
      <c r="R104" s="2">
        <f>'FINANCIAL PLAN'!$J104</f>
        <v>0</v>
      </c>
      <c r="S104" s="1"/>
      <c r="T104" s="120">
        <f t="shared" si="25"/>
        <v>0</v>
      </c>
      <c r="U104" s="2">
        <f t="shared" si="11"/>
        <v>0</v>
      </c>
      <c r="V104" s="2">
        <f t="shared" si="11"/>
        <v>0</v>
      </c>
      <c r="W104" s="120">
        <f t="shared" si="26"/>
        <v>0</v>
      </c>
      <c r="X104" s="17">
        <f t="shared" si="27"/>
        <v>0</v>
      </c>
      <c r="Y104" s="119">
        <f>'FINANCIAL PLAN'!M104</f>
        <v>0</v>
      </c>
      <c r="Z104" s="119">
        <f>'FINANCIAL PLAN'!O104</f>
        <v>0</v>
      </c>
      <c r="AA104" s="2">
        <f t="shared" si="20"/>
        <v>0</v>
      </c>
      <c r="AB104" s="1"/>
    </row>
    <row r="105" spans="3:28" ht="45" customHeight="1" outlineLevel="1" x14ac:dyDescent="0.2">
      <c r="D105" s="4">
        <f>'FINANCIAL PLAN'!$D105</f>
        <v>0</v>
      </c>
      <c r="E105" s="3" t="str">
        <f t="shared" si="21"/>
        <v>-</v>
      </c>
      <c r="F105" s="2">
        <f>'FINANCIAL PLAN'!$F105</f>
        <v>0</v>
      </c>
      <c r="G105" s="1"/>
      <c r="H105" s="120">
        <f t="shared" si="13"/>
        <v>0</v>
      </c>
      <c r="I105" s="2">
        <f>'FINANCIAL PLAN'!$G105</f>
        <v>0</v>
      </c>
      <c r="J105" s="1"/>
      <c r="K105" s="120">
        <f t="shared" si="22"/>
        <v>0</v>
      </c>
      <c r="L105" s="2">
        <f>'FINANCIAL PLAN'!$H105</f>
        <v>0</v>
      </c>
      <c r="M105" s="1"/>
      <c r="N105" s="120">
        <f t="shared" si="23"/>
        <v>0</v>
      </c>
      <c r="O105" s="2">
        <f>'FINANCIAL PLAN'!$I105</f>
        <v>0</v>
      </c>
      <c r="P105" s="1"/>
      <c r="Q105" s="120">
        <f t="shared" si="24"/>
        <v>0</v>
      </c>
      <c r="R105" s="2">
        <f>'FINANCIAL PLAN'!$J105</f>
        <v>0</v>
      </c>
      <c r="S105" s="1"/>
      <c r="T105" s="120">
        <f t="shared" si="25"/>
        <v>0</v>
      </c>
      <c r="U105" s="2">
        <f t="shared" ref="U105:V132" si="28">+F105+I105+L105+O105+R105</f>
        <v>0</v>
      </c>
      <c r="V105" s="2">
        <f t="shared" si="28"/>
        <v>0</v>
      </c>
      <c r="W105" s="120">
        <f t="shared" si="26"/>
        <v>0</v>
      </c>
      <c r="X105" s="17">
        <f t="shared" si="27"/>
        <v>0</v>
      </c>
      <c r="Y105" s="119">
        <f>'FINANCIAL PLAN'!M105</f>
        <v>0</v>
      </c>
      <c r="Z105" s="119">
        <f>'FINANCIAL PLAN'!O105</f>
        <v>0</v>
      </c>
      <c r="AA105" s="2">
        <f t="shared" si="20"/>
        <v>0</v>
      </c>
      <c r="AB105" s="1"/>
    </row>
    <row r="106" spans="3:28" ht="45" customHeight="1" outlineLevel="1" x14ac:dyDescent="0.2">
      <c r="D106" s="4">
        <f>'FINANCIAL PLAN'!$D106</f>
        <v>0</v>
      </c>
      <c r="E106" s="3" t="str">
        <f t="shared" si="21"/>
        <v>-</v>
      </c>
      <c r="F106" s="2">
        <f>'FINANCIAL PLAN'!$F106</f>
        <v>0</v>
      </c>
      <c r="G106" s="1"/>
      <c r="H106" s="120">
        <f t="shared" si="13"/>
        <v>0</v>
      </c>
      <c r="I106" s="2">
        <f>'FINANCIAL PLAN'!$G106</f>
        <v>0</v>
      </c>
      <c r="J106" s="1"/>
      <c r="K106" s="120">
        <f t="shared" si="22"/>
        <v>0</v>
      </c>
      <c r="L106" s="2">
        <f>'FINANCIAL PLAN'!$H106</f>
        <v>0</v>
      </c>
      <c r="M106" s="1"/>
      <c r="N106" s="120">
        <f t="shared" si="23"/>
        <v>0</v>
      </c>
      <c r="O106" s="2">
        <f>'FINANCIAL PLAN'!$I106</f>
        <v>0</v>
      </c>
      <c r="P106" s="1"/>
      <c r="Q106" s="120">
        <f t="shared" si="24"/>
        <v>0</v>
      </c>
      <c r="R106" s="2">
        <f>'FINANCIAL PLAN'!$J106</f>
        <v>0</v>
      </c>
      <c r="S106" s="1"/>
      <c r="T106" s="120">
        <f t="shared" si="25"/>
        <v>0</v>
      </c>
      <c r="U106" s="2">
        <f t="shared" si="28"/>
        <v>0</v>
      </c>
      <c r="V106" s="2">
        <f t="shared" si="28"/>
        <v>0</v>
      </c>
      <c r="W106" s="120">
        <f t="shared" si="26"/>
        <v>0</v>
      </c>
      <c r="X106" s="17">
        <f t="shared" si="27"/>
        <v>0</v>
      </c>
      <c r="Y106" s="119">
        <f>'FINANCIAL PLAN'!M106</f>
        <v>0</v>
      </c>
      <c r="Z106" s="119">
        <f>'FINANCIAL PLAN'!O106</f>
        <v>0</v>
      </c>
      <c r="AA106" s="2">
        <f t="shared" si="20"/>
        <v>0</v>
      </c>
      <c r="AB106" s="1"/>
    </row>
    <row r="107" spans="3:28" ht="45" customHeight="1" outlineLevel="1" x14ac:dyDescent="0.2">
      <c r="D107" s="4">
        <f>'FINANCIAL PLAN'!$D107</f>
        <v>0</v>
      </c>
      <c r="E107" s="3" t="str">
        <f t="shared" si="21"/>
        <v>-</v>
      </c>
      <c r="F107" s="2">
        <f>'FINANCIAL PLAN'!$F107</f>
        <v>0</v>
      </c>
      <c r="G107" s="1"/>
      <c r="H107" s="120">
        <f t="shared" si="13"/>
        <v>0</v>
      </c>
      <c r="I107" s="2">
        <f>'FINANCIAL PLAN'!$G107</f>
        <v>0</v>
      </c>
      <c r="J107" s="1"/>
      <c r="K107" s="120">
        <f t="shared" si="22"/>
        <v>0</v>
      </c>
      <c r="L107" s="2">
        <f>'FINANCIAL PLAN'!$H107</f>
        <v>0</v>
      </c>
      <c r="M107" s="1"/>
      <c r="N107" s="120">
        <f t="shared" si="23"/>
        <v>0</v>
      </c>
      <c r="O107" s="2">
        <f>'FINANCIAL PLAN'!$I107</f>
        <v>0</v>
      </c>
      <c r="P107" s="1"/>
      <c r="Q107" s="120">
        <f t="shared" si="24"/>
        <v>0</v>
      </c>
      <c r="R107" s="2">
        <f>'FINANCIAL PLAN'!$J107</f>
        <v>0</v>
      </c>
      <c r="S107" s="1"/>
      <c r="T107" s="120">
        <f t="shared" si="25"/>
        <v>0</v>
      </c>
      <c r="U107" s="2">
        <f t="shared" si="28"/>
        <v>0</v>
      </c>
      <c r="V107" s="2">
        <f t="shared" si="28"/>
        <v>0</v>
      </c>
      <c r="W107" s="120">
        <f t="shared" si="26"/>
        <v>0</v>
      </c>
      <c r="X107" s="17">
        <f t="shared" si="27"/>
        <v>0</v>
      </c>
      <c r="Y107" s="119">
        <f>'FINANCIAL PLAN'!M107</f>
        <v>0</v>
      </c>
      <c r="Z107" s="119">
        <f>'FINANCIAL PLAN'!O107</f>
        <v>0</v>
      </c>
      <c r="AA107" s="2">
        <f t="shared" si="20"/>
        <v>0</v>
      </c>
      <c r="AB107" s="1"/>
    </row>
    <row r="108" spans="3:28" ht="45" customHeight="1" outlineLevel="1" x14ac:dyDescent="0.2">
      <c r="D108" s="4">
        <f>'FINANCIAL PLAN'!$D108</f>
        <v>0</v>
      </c>
      <c r="E108" s="3" t="str">
        <f t="shared" si="21"/>
        <v>-</v>
      </c>
      <c r="F108" s="2">
        <f>'FINANCIAL PLAN'!$F108</f>
        <v>0</v>
      </c>
      <c r="G108" s="1"/>
      <c r="H108" s="120">
        <f t="shared" si="13"/>
        <v>0</v>
      </c>
      <c r="I108" s="2">
        <f>'FINANCIAL PLAN'!$G108</f>
        <v>0</v>
      </c>
      <c r="J108" s="1"/>
      <c r="K108" s="120">
        <f t="shared" si="22"/>
        <v>0</v>
      </c>
      <c r="L108" s="2">
        <f>'FINANCIAL PLAN'!$H108</f>
        <v>0</v>
      </c>
      <c r="M108" s="1"/>
      <c r="N108" s="120">
        <f t="shared" si="23"/>
        <v>0</v>
      </c>
      <c r="O108" s="2">
        <f>'FINANCIAL PLAN'!$I108</f>
        <v>0</v>
      </c>
      <c r="P108" s="1"/>
      <c r="Q108" s="120">
        <f t="shared" si="24"/>
        <v>0</v>
      </c>
      <c r="R108" s="2">
        <f>'FINANCIAL PLAN'!$J108</f>
        <v>0</v>
      </c>
      <c r="S108" s="1"/>
      <c r="T108" s="120">
        <f t="shared" si="25"/>
        <v>0</v>
      </c>
      <c r="U108" s="2">
        <f t="shared" si="28"/>
        <v>0</v>
      </c>
      <c r="V108" s="2">
        <f t="shared" si="28"/>
        <v>0</v>
      </c>
      <c r="W108" s="120">
        <f t="shared" si="26"/>
        <v>0</v>
      </c>
      <c r="X108" s="17">
        <f t="shared" si="27"/>
        <v>0</v>
      </c>
      <c r="Y108" s="119">
        <f>'FINANCIAL PLAN'!M108</f>
        <v>0</v>
      </c>
      <c r="Z108" s="119">
        <f>'FINANCIAL PLAN'!O108</f>
        <v>0</v>
      </c>
      <c r="AA108" s="2">
        <f t="shared" si="20"/>
        <v>0</v>
      </c>
      <c r="AB108" s="1"/>
    </row>
    <row r="109" spans="3:28" ht="45" customHeight="1" outlineLevel="1" x14ac:dyDescent="0.2">
      <c r="D109" s="4">
        <f>'FINANCIAL PLAN'!$D109</f>
        <v>0</v>
      </c>
      <c r="E109" s="3" t="str">
        <f t="shared" si="21"/>
        <v>-</v>
      </c>
      <c r="F109" s="2">
        <f>'FINANCIAL PLAN'!$F109</f>
        <v>0</v>
      </c>
      <c r="G109" s="1"/>
      <c r="H109" s="120">
        <f t="shared" si="13"/>
        <v>0</v>
      </c>
      <c r="I109" s="2">
        <f>'FINANCIAL PLAN'!$G109</f>
        <v>0</v>
      </c>
      <c r="J109" s="1"/>
      <c r="K109" s="120">
        <f t="shared" si="22"/>
        <v>0</v>
      </c>
      <c r="L109" s="2">
        <f>'FINANCIAL PLAN'!$H109</f>
        <v>0</v>
      </c>
      <c r="M109" s="1"/>
      <c r="N109" s="120">
        <f t="shared" si="23"/>
        <v>0</v>
      </c>
      <c r="O109" s="2">
        <f>'FINANCIAL PLAN'!$I109</f>
        <v>0</v>
      </c>
      <c r="P109" s="1"/>
      <c r="Q109" s="120">
        <f t="shared" si="24"/>
        <v>0</v>
      </c>
      <c r="R109" s="2">
        <f>'FINANCIAL PLAN'!$J109</f>
        <v>0</v>
      </c>
      <c r="S109" s="1"/>
      <c r="T109" s="120">
        <f t="shared" si="25"/>
        <v>0</v>
      </c>
      <c r="U109" s="2">
        <f t="shared" si="28"/>
        <v>0</v>
      </c>
      <c r="V109" s="2">
        <f t="shared" si="28"/>
        <v>0</v>
      </c>
      <c r="W109" s="120">
        <f t="shared" si="26"/>
        <v>0</v>
      </c>
      <c r="X109" s="17">
        <f t="shared" si="27"/>
        <v>0</v>
      </c>
      <c r="Y109" s="119">
        <f>'FINANCIAL PLAN'!M109</f>
        <v>0</v>
      </c>
      <c r="Z109" s="119">
        <f>'FINANCIAL PLAN'!O109</f>
        <v>0</v>
      </c>
      <c r="AA109" s="2">
        <f t="shared" si="20"/>
        <v>0</v>
      </c>
      <c r="AB109" s="1"/>
    </row>
    <row r="110" spans="3:28" ht="45" customHeight="1" outlineLevel="1" x14ac:dyDescent="0.2">
      <c r="D110" s="4">
        <f>'FINANCIAL PLAN'!$D110</f>
        <v>0</v>
      </c>
      <c r="E110" s="3" t="str">
        <f t="shared" si="21"/>
        <v>-</v>
      </c>
      <c r="F110" s="2">
        <f>'FINANCIAL PLAN'!$F110</f>
        <v>0</v>
      </c>
      <c r="G110" s="1"/>
      <c r="H110" s="120">
        <f t="shared" si="13"/>
        <v>0</v>
      </c>
      <c r="I110" s="2">
        <f>'FINANCIAL PLAN'!$G110</f>
        <v>0</v>
      </c>
      <c r="J110" s="1"/>
      <c r="K110" s="120">
        <f t="shared" si="22"/>
        <v>0</v>
      </c>
      <c r="L110" s="2">
        <f>'FINANCIAL PLAN'!$H110</f>
        <v>0</v>
      </c>
      <c r="M110" s="1"/>
      <c r="N110" s="120">
        <f t="shared" si="23"/>
        <v>0</v>
      </c>
      <c r="O110" s="2">
        <f>'FINANCIAL PLAN'!$I110</f>
        <v>0</v>
      </c>
      <c r="P110" s="1"/>
      <c r="Q110" s="120">
        <f t="shared" si="24"/>
        <v>0</v>
      </c>
      <c r="R110" s="2">
        <f>'FINANCIAL PLAN'!$J110</f>
        <v>0</v>
      </c>
      <c r="S110" s="1"/>
      <c r="T110" s="120">
        <f t="shared" si="25"/>
        <v>0</v>
      </c>
      <c r="U110" s="2">
        <f t="shared" si="28"/>
        <v>0</v>
      </c>
      <c r="V110" s="2">
        <f t="shared" si="28"/>
        <v>0</v>
      </c>
      <c r="W110" s="120">
        <f t="shared" si="26"/>
        <v>0</v>
      </c>
      <c r="X110" s="17">
        <f t="shared" si="27"/>
        <v>0</v>
      </c>
      <c r="Y110" s="119">
        <f>'FINANCIAL PLAN'!M110</f>
        <v>0</v>
      </c>
      <c r="Z110" s="119">
        <f>'FINANCIAL PLAN'!O110</f>
        <v>0</v>
      </c>
      <c r="AA110" s="2">
        <f t="shared" si="20"/>
        <v>0</v>
      </c>
      <c r="AB110" s="1"/>
    </row>
    <row r="111" spans="3:28" ht="45" customHeight="1" x14ac:dyDescent="0.2">
      <c r="C111" s="68" t="s">
        <v>21</v>
      </c>
      <c r="D111" s="117" t="str">
        <f>'FINANCIAL PLAN'!$D111</f>
        <v>Equipment</v>
      </c>
      <c r="E111" s="118">
        <f t="shared" si="21"/>
        <v>2.2123893805309734E-2</v>
      </c>
      <c r="F111" s="119">
        <f>SUM(F112:F121)</f>
        <v>50000</v>
      </c>
      <c r="G111" s="119">
        <f>SUM(G112:G121)</f>
        <v>0</v>
      </c>
      <c r="H111" s="119">
        <f t="shared" si="13"/>
        <v>-50000</v>
      </c>
      <c r="I111" s="119">
        <f>SUM(I112:I121)</f>
        <v>0</v>
      </c>
      <c r="J111" s="119">
        <f>SUM(J112:J121)</f>
        <v>0</v>
      </c>
      <c r="K111" s="119">
        <f t="shared" si="22"/>
        <v>0</v>
      </c>
      <c r="L111" s="119">
        <f>SUM(L112:L121)</f>
        <v>0</v>
      </c>
      <c r="M111" s="119">
        <f>SUM(M112:M121)</f>
        <v>0</v>
      </c>
      <c r="N111" s="119">
        <f t="shared" si="23"/>
        <v>0</v>
      </c>
      <c r="O111" s="119">
        <f>SUM(O112:O121)</f>
        <v>0</v>
      </c>
      <c r="P111" s="119">
        <f>SUM(P112:P121)</f>
        <v>0</v>
      </c>
      <c r="Q111" s="119">
        <f t="shared" si="24"/>
        <v>0</v>
      </c>
      <c r="R111" s="119">
        <f>SUM(R112:R121)</f>
        <v>0</v>
      </c>
      <c r="S111" s="119">
        <f>SUM(S112:S121)</f>
        <v>0</v>
      </c>
      <c r="T111" s="119">
        <f t="shared" si="25"/>
        <v>0</v>
      </c>
      <c r="U111" s="119">
        <f t="shared" si="28"/>
        <v>50000</v>
      </c>
      <c r="V111" s="119">
        <f t="shared" si="28"/>
        <v>0</v>
      </c>
      <c r="W111" s="119">
        <f t="shared" si="26"/>
        <v>-50000</v>
      </c>
      <c r="X111" s="119">
        <f t="shared" si="27"/>
        <v>50000</v>
      </c>
      <c r="Y111" s="119">
        <f>SUM(Y112:Y120)</f>
        <v>0</v>
      </c>
      <c r="Z111" s="119"/>
      <c r="AA111" s="119">
        <f t="shared" si="20"/>
        <v>50000</v>
      </c>
      <c r="AB111" s="120"/>
    </row>
    <row r="112" spans="3:28" ht="45" customHeight="1" outlineLevel="1" x14ac:dyDescent="0.2">
      <c r="D112" s="4">
        <f>'FINANCIAL PLAN'!$D112</f>
        <v>0</v>
      </c>
      <c r="E112" s="3" t="str">
        <f t="shared" si="21"/>
        <v>-</v>
      </c>
      <c r="F112" s="2">
        <f>'FINANCIAL PLAN'!$F112</f>
        <v>0</v>
      </c>
      <c r="G112" s="1"/>
      <c r="H112" s="120">
        <f t="shared" si="13"/>
        <v>0</v>
      </c>
      <c r="I112" s="2">
        <f>'FINANCIAL PLAN'!$G112</f>
        <v>0</v>
      </c>
      <c r="J112" s="1"/>
      <c r="K112" s="120">
        <f t="shared" si="22"/>
        <v>0</v>
      </c>
      <c r="L112" s="2">
        <f>'FINANCIAL PLAN'!$H112</f>
        <v>0</v>
      </c>
      <c r="M112" s="1"/>
      <c r="N112" s="120">
        <f t="shared" si="23"/>
        <v>0</v>
      </c>
      <c r="O112" s="2">
        <f>'FINANCIAL PLAN'!$I112</f>
        <v>0</v>
      </c>
      <c r="P112" s="1"/>
      <c r="Q112" s="120">
        <f t="shared" si="24"/>
        <v>0</v>
      </c>
      <c r="R112" s="2">
        <f>'FINANCIAL PLAN'!$J112</f>
        <v>0</v>
      </c>
      <c r="S112" s="1"/>
      <c r="T112" s="120">
        <f t="shared" si="25"/>
        <v>0</v>
      </c>
      <c r="U112" s="2">
        <f t="shared" si="28"/>
        <v>0</v>
      </c>
      <c r="V112" s="2">
        <f t="shared" si="28"/>
        <v>0</v>
      </c>
      <c r="W112" s="120">
        <f t="shared" si="26"/>
        <v>0</v>
      </c>
      <c r="X112" s="17">
        <f t="shared" si="27"/>
        <v>0</v>
      </c>
      <c r="Y112" s="119">
        <f>'FINANCIAL PLAN'!M112</f>
        <v>0</v>
      </c>
      <c r="Z112" s="119">
        <f>'FINANCIAL PLAN'!O112</f>
        <v>0</v>
      </c>
      <c r="AA112" s="2">
        <f t="shared" si="20"/>
        <v>0</v>
      </c>
      <c r="AB112" s="1"/>
    </row>
    <row r="113" spans="3:28" ht="45" customHeight="1" outlineLevel="1" x14ac:dyDescent="0.2">
      <c r="D113" s="4">
        <f>'FINANCIAL PLAN'!$D113</f>
        <v>0</v>
      </c>
      <c r="E113" s="3" t="str">
        <f t="shared" si="21"/>
        <v>-</v>
      </c>
      <c r="F113" s="2">
        <f>'FINANCIAL PLAN'!$F113</f>
        <v>0</v>
      </c>
      <c r="G113" s="1"/>
      <c r="H113" s="120">
        <f t="shared" si="13"/>
        <v>0</v>
      </c>
      <c r="I113" s="2">
        <f>'FINANCIAL PLAN'!$G113</f>
        <v>0</v>
      </c>
      <c r="J113" s="1"/>
      <c r="K113" s="120">
        <f t="shared" si="22"/>
        <v>0</v>
      </c>
      <c r="L113" s="2">
        <f>'FINANCIAL PLAN'!$H113</f>
        <v>0</v>
      </c>
      <c r="M113" s="1"/>
      <c r="N113" s="120">
        <f t="shared" si="23"/>
        <v>0</v>
      </c>
      <c r="O113" s="2">
        <f>'FINANCIAL PLAN'!$I113</f>
        <v>0</v>
      </c>
      <c r="P113" s="1"/>
      <c r="Q113" s="120">
        <f t="shared" si="24"/>
        <v>0</v>
      </c>
      <c r="R113" s="2">
        <f>'FINANCIAL PLAN'!$J113</f>
        <v>0</v>
      </c>
      <c r="S113" s="1"/>
      <c r="T113" s="120">
        <f t="shared" si="25"/>
        <v>0</v>
      </c>
      <c r="U113" s="2">
        <f t="shared" si="28"/>
        <v>0</v>
      </c>
      <c r="V113" s="2">
        <f t="shared" si="28"/>
        <v>0</v>
      </c>
      <c r="W113" s="120">
        <f t="shared" si="26"/>
        <v>0</v>
      </c>
      <c r="X113" s="17">
        <f t="shared" si="27"/>
        <v>0</v>
      </c>
      <c r="Y113" s="119">
        <f>'FINANCIAL PLAN'!M113</f>
        <v>0</v>
      </c>
      <c r="Z113" s="119">
        <f>'FINANCIAL PLAN'!O113</f>
        <v>0</v>
      </c>
      <c r="AA113" s="2">
        <f t="shared" si="20"/>
        <v>0</v>
      </c>
      <c r="AB113" s="1"/>
    </row>
    <row r="114" spans="3:28" ht="45" customHeight="1" outlineLevel="1" x14ac:dyDescent="0.2">
      <c r="D114" s="4">
        <f>'FINANCIAL PLAN'!$D114</f>
        <v>0</v>
      </c>
      <c r="E114" s="3" t="str">
        <f t="shared" si="21"/>
        <v>-</v>
      </c>
      <c r="F114" s="2">
        <f>'FINANCIAL PLAN'!$F114</f>
        <v>0</v>
      </c>
      <c r="G114" s="1"/>
      <c r="H114" s="120">
        <f t="shared" si="13"/>
        <v>0</v>
      </c>
      <c r="I114" s="2">
        <f>'FINANCIAL PLAN'!$G114</f>
        <v>0</v>
      </c>
      <c r="J114" s="1"/>
      <c r="K114" s="120">
        <f t="shared" si="22"/>
        <v>0</v>
      </c>
      <c r="L114" s="2">
        <f>'FINANCIAL PLAN'!$H114</f>
        <v>0</v>
      </c>
      <c r="M114" s="1"/>
      <c r="N114" s="120">
        <f t="shared" si="23"/>
        <v>0</v>
      </c>
      <c r="O114" s="2">
        <f>'FINANCIAL PLAN'!$I114</f>
        <v>0</v>
      </c>
      <c r="P114" s="1"/>
      <c r="Q114" s="120">
        <f t="shared" si="24"/>
        <v>0</v>
      </c>
      <c r="R114" s="2">
        <f>'FINANCIAL PLAN'!$J114</f>
        <v>0</v>
      </c>
      <c r="S114" s="1"/>
      <c r="T114" s="120">
        <f t="shared" si="25"/>
        <v>0</v>
      </c>
      <c r="U114" s="2">
        <f t="shared" si="28"/>
        <v>0</v>
      </c>
      <c r="V114" s="2">
        <f t="shared" si="28"/>
        <v>0</v>
      </c>
      <c r="W114" s="120">
        <f t="shared" si="26"/>
        <v>0</v>
      </c>
      <c r="X114" s="17">
        <f t="shared" si="27"/>
        <v>0</v>
      </c>
      <c r="Y114" s="119">
        <f>'FINANCIAL PLAN'!M114</f>
        <v>0</v>
      </c>
      <c r="Z114" s="119">
        <f>'FINANCIAL PLAN'!O114</f>
        <v>0</v>
      </c>
      <c r="AA114" s="2">
        <f t="shared" si="20"/>
        <v>0</v>
      </c>
      <c r="AB114" s="1"/>
    </row>
    <row r="115" spans="3:28" ht="45" customHeight="1" outlineLevel="1" x14ac:dyDescent="0.2">
      <c r="D115" s="4">
        <f>'FINANCIAL PLAN'!$D115</f>
        <v>0</v>
      </c>
      <c r="E115" s="3" t="str">
        <f t="shared" si="21"/>
        <v>-</v>
      </c>
      <c r="F115" s="2">
        <f>'FINANCIAL PLAN'!$F115</f>
        <v>0</v>
      </c>
      <c r="G115" s="1"/>
      <c r="H115" s="120">
        <f t="shared" si="13"/>
        <v>0</v>
      </c>
      <c r="I115" s="2">
        <f>'FINANCIAL PLAN'!$G115</f>
        <v>0</v>
      </c>
      <c r="J115" s="1"/>
      <c r="K115" s="120">
        <f t="shared" si="22"/>
        <v>0</v>
      </c>
      <c r="L115" s="2">
        <f>'FINANCIAL PLAN'!$H115</f>
        <v>0</v>
      </c>
      <c r="M115" s="1"/>
      <c r="N115" s="120">
        <f t="shared" si="23"/>
        <v>0</v>
      </c>
      <c r="O115" s="2">
        <f>'FINANCIAL PLAN'!$I115</f>
        <v>0</v>
      </c>
      <c r="P115" s="1"/>
      <c r="Q115" s="120">
        <f t="shared" si="24"/>
        <v>0</v>
      </c>
      <c r="R115" s="2">
        <f>'FINANCIAL PLAN'!$J115</f>
        <v>0</v>
      </c>
      <c r="S115" s="1"/>
      <c r="T115" s="120">
        <f t="shared" si="25"/>
        <v>0</v>
      </c>
      <c r="U115" s="2">
        <f t="shared" si="28"/>
        <v>0</v>
      </c>
      <c r="V115" s="2">
        <f t="shared" si="28"/>
        <v>0</v>
      </c>
      <c r="W115" s="120">
        <f t="shared" si="26"/>
        <v>0</v>
      </c>
      <c r="X115" s="17">
        <f t="shared" si="27"/>
        <v>0</v>
      </c>
      <c r="Y115" s="119">
        <f>'FINANCIAL PLAN'!M115</f>
        <v>0</v>
      </c>
      <c r="Z115" s="119">
        <f>'FINANCIAL PLAN'!O115</f>
        <v>0</v>
      </c>
      <c r="AA115" s="2">
        <f t="shared" si="20"/>
        <v>0</v>
      </c>
      <c r="AB115" s="1"/>
    </row>
    <row r="116" spans="3:28" ht="45" customHeight="1" outlineLevel="1" x14ac:dyDescent="0.2">
      <c r="D116" s="4">
        <f>'FINANCIAL PLAN'!$D116</f>
        <v>0</v>
      </c>
      <c r="E116" s="3" t="str">
        <f t="shared" si="21"/>
        <v>-</v>
      </c>
      <c r="F116" s="2">
        <f>'FINANCIAL PLAN'!$F116</f>
        <v>0</v>
      </c>
      <c r="G116" s="1"/>
      <c r="H116" s="120">
        <f t="shared" si="13"/>
        <v>0</v>
      </c>
      <c r="I116" s="2">
        <f>'FINANCIAL PLAN'!$G116</f>
        <v>0</v>
      </c>
      <c r="J116" s="1"/>
      <c r="K116" s="120">
        <f t="shared" si="22"/>
        <v>0</v>
      </c>
      <c r="L116" s="2">
        <f>'FINANCIAL PLAN'!$H116</f>
        <v>0</v>
      </c>
      <c r="M116" s="1"/>
      <c r="N116" s="120">
        <f t="shared" si="23"/>
        <v>0</v>
      </c>
      <c r="O116" s="2">
        <f>'FINANCIAL PLAN'!$I116</f>
        <v>0</v>
      </c>
      <c r="P116" s="1"/>
      <c r="Q116" s="120">
        <f t="shared" si="24"/>
        <v>0</v>
      </c>
      <c r="R116" s="2">
        <f>'FINANCIAL PLAN'!$J116</f>
        <v>0</v>
      </c>
      <c r="S116" s="1"/>
      <c r="T116" s="120">
        <f t="shared" si="25"/>
        <v>0</v>
      </c>
      <c r="U116" s="2">
        <f t="shared" si="28"/>
        <v>0</v>
      </c>
      <c r="V116" s="2">
        <f t="shared" si="28"/>
        <v>0</v>
      </c>
      <c r="W116" s="120">
        <f t="shared" si="26"/>
        <v>0</v>
      </c>
      <c r="X116" s="17">
        <f t="shared" si="27"/>
        <v>0</v>
      </c>
      <c r="Y116" s="119">
        <f>'FINANCIAL PLAN'!M116</f>
        <v>0</v>
      </c>
      <c r="Z116" s="119">
        <f>'FINANCIAL PLAN'!O116</f>
        <v>0</v>
      </c>
      <c r="AA116" s="2">
        <f t="shared" si="20"/>
        <v>0</v>
      </c>
      <c r="AB116" s="1"/>
    </row>
    <row r="117" spans="3:28" ht="45" customHeight="1" outlineLevel="1" x14ac:dyDescent="0.2">
      <c r="D117" s="4">
        <f>'FINANCIAL PLAN'!$D117</f>
        <v>0</v>
      </c>
      <c r="E117" s="3" t="str">
        <f t="shared" si="21"/>
        <v>-</v>
      </c>
      <c r="F117" s="2">
        <f>'FINANCIAL PLAN'!$F117</f>
        <v>0</v>
      </c>
      <c r="G117" s="1"/>
      <c r="H117" s="120">
        <f t="shared" si="13"/>
        <v>0</v>
      </c>
      <c r="I117" s="2">
        <f>'FINANCIAL PLAN'!$G117</f>
        <v>0</v>
      </c>
      <c r="J117" s="1"/>
      <c r="K117" s="120">
        <f t="shared" si="22"/>
        <v>0</v>
      </c>
      <c r="L117" s="2">
        <f>'FINANCIAL PLAN'!$H117</f>
        <v>0</v>
      </c>
      <c r="M117" s="1"/>
      <c r="N117" s="120">
        <f t="shared" si="23"/>
        <v>0</v>
      </c>
      <c r="O117" s="2">
        <f>'FINANCIAL PLAN'!$I117</f>
        <v>0</v>
      </c>
      <c r="P117" s="1"/>
      <c r="Q117" s="120">
        <f t="shared" si="24"/>
        <v>0</v>
      </c>
      <c r="R117" s="2">
        <f>'FINANCIAL PLAN'!$J117</f>
        <v>0</v>
      </c>
      <c r="S117" s="1"/>
      <c r="T117" s="120">
        <f t="shared" si="25"/>
        <v>0</v>
      </c>
      <c r="U117" s="2">
        <f t="shared" si="28"/>
        <v>0</v>
      </c>
      <c r="V117" s="2">
        <f t="shared" si="28"/>
        <v>0</v>
      </c>
      <c r="W117" s="120">
        <f t="shared" si="26"/>
        <v>0</v>
      </c>
      <c r="X117" s="17">
        <f t="shared" si="27"/>
        <v>0</v>
      </c>
      <c r="Y117" s="119">
        <f>'FINANCIAL PLAN'!M117</f>
        <v>0</v>
      </c>
      <c r="Z117" s="119">
        <f>'FINANCIAL PLAN'!O117</f>
        <v>0</v>
      </c>
      <c r="AA117" s="2">
        <f t="shared" si="20"/>
        <v>0</v>
      </c>
      <c r="AB117" s="1"/>
    </row>
    <row r="118" spans="3:28" ht="45" customHeight="1" outlineLevel="1" x14ac:dyDescent="0.2">
      <c r="D118" s="4">
        <f>'FINANCIAL PLAN'!$D118</f>
        <v>0</v>
      </c>
      <c r="E118" s="3" t="str">
        <f t="shared" si="21"/>
        <v>-</v>
      </c>
      <c r="F118" s="2">
        <f>'FINANCIAL PLAN'!$F118</f>
        <v>0</v>
      </c>
      <c r="G118" s="1"/>
      <c r="H118" s="120">
        <f t="shared" si="13"/>
        <v>0</v>
      </c>
      <c r="I118" s="2">
        <f>'FINANCIAL PLAN'!$G118</f>
        <v>0</v>
      </c>
      <c r="J118" s="1"/>
      <c r="K118" s="120">
        <f t="shared" si="22"/>
        <v>0</v>
      </c>
      <c r="L118" s="2">
        <f>'FINANCIAL PLAN'!$H118</f>
        <v>0</v>
      </c>
      <c r="M118" s="1"/>
      <c r="N118" s="120">
        <f t="shared" si="23"/>
        <v>0</v>
      </c>
      <c r="O118" s="2">
        <f>'FINANCIAL PLAN'!$I118</f>
        <v>0</v>
      </c>
      <c r="P118" s="1"/>
      <c r="Q118" s="120">
        <f t="shared" si="24"/>
        <v>0</v>
      </c>
      <c r="R118" s="2">
        <f>'FINANCIAL PLAN'!$J118</f>
        <v>0</v>
      </c>
      <c r="S118" s="1"/>
      <c r="T118" s="120">
        <f t="shared" si="25"/>
        <v>0</v>
      </c>
      <c r="U118" s="2">
        <f t="shared" si="28"/>
        <v>0</v>
      </c>
      <c r="V118" s="2">
        <f t="shared" si="28"/>
        <v>0</v>
      </c>
      <c r="W118" s="120">
        <f t="shared" si="26"/>
        <v>0</v>
      </c>
      <c r="X118" s="17">
        <f t="shared" si="27"/>
        <v>0</v>
      </c>
      <c r="Y118" s="119">
        <f>'FINANCIAL PLAN'!M118</f>
        <v>0</v>
      </c>
      <c r="Z118" s="119">
        <f>'FINANCIAL PLAN'!O118</f>
        <v>0</v>
      </c>
      <c r="AA118" s="2">
        <f t="shared" si="20"/>
        <v>0</v>
      </c>
      <c r="AB118" s="1"/>
    </row>
    <row r="119" spans="3:28" ht="45" customHeight="1" outlineLevel="1" x14ac:dyDescent="0.2">
      <c r="D119" s="4" t="str">
        <f>'FINANCIAL PLAN'!$D119</f>
        <v>xxxxxxxxxxx</v>
      </c>
      <c r="E119" s="3">
        <f t="shared" si="21"/>
        <v>2.2123893805309734E-2</v>
      </c>
      <c r="F119" s="2">
        <f>'FINANCIAL PLAN'!$F119</f>
        <v>50000</v>
      </c>
      <c r="G119" s="1"/>
      <c r="H119" s="120">
        <f t="shared" si="13"/>
        <v>-50000</v>
      </c>
      <c r="I119" s="2">
        <f>'FINANCIAL PLAN'!$G119</f>
        <v>0</v>
      </c>
      <c r="J119" s="1"/>
      <c r="K119" s="120">
        <f t="shared" si="22"/>
        <v>0</v>
      </c>
      <c r="L119" s="2">
        <f>'FINANCIAL PLAN'!$H119</f>
        <v>0</v>
      </c>
      <c r="M119" s="1"/>
      <c r="N119" s="120">
        <f t="shared" si="23"/>
        <v>0</v>
      </c>
      <c r="O119" s="2">
        <f>'FINANCIAL PLAN'!$I119</f>
        <v>0</v>
      </c>
      <c r="P119" s="1"/>
      <c r="Q119" s="120">
        <f t="shared" si="24"/>
        <v>0</v>
      </c>
      <c r="R119" s="2">
        <f>'FINANCIAL PLAN'!$J119</f>
        <v>0</v>
      </c>
      <c r="S119" s="1"/>
      <c r="T119" s="120">
        <f t="shared" si="25"/>
        <v>0</v>
      </c>
      <c r="U119" s="2">
        <f t="shared" si="28"/>
        <v>50000</v>
      </c>
      <c r="V119" s="2">
        <f t="shared" si="28"/>
        <v>0</v>
      </c>
      <c r="W119" s="120">
        <f t="shared" si="26"/>
        <v>-50000</v>
      </c>
      <c r="X119" s="17">
        <f t="shared" si="27"/>
        <v>50000</v>
      </c>
      <c r="Y119" s="119">
        <f>'FINANCIAL PLAN'!M119</f>
        <v>0</v>
      </c>
      <c r="Z119" s="119">
        <f>'FINANCIAL PLAN'!O119</f>
        <v>0</v>
      </c>
      <c r="AA119" s="2">
        <f t="shared" si="20"/>
        <v>50000</v>
      </c>
      <c r="AB119" s="1"/>
    </row>
    <row r="120" spans="3:28" ht="45" customHeight="1" outlineLevel="1" x14ac:dyDescent="0.2">
      <c r="D120" s="4">
        <f>'FINANCIAL PLAN'!$D120</f>
        <v>0</v>
      </c>
      <c r="E120" s="3" t="str">
        <f t="shared" si="21"/>
        <v>-</v>
      </c>
      <c r="F120" s="2">
        <f>'FINANCIAL PLAN'!$F120</f>
        <v>0</v>
      </c>
      <c r="G120" s="1"/>
      <c r="H120" s="120">
        <f t="shared" si="13"/>
        <v>0</v>
      </c>
      <c r="I120" s="2">
        <f>'FINANCIAL PLAN'!$G120</f>
        <v>0</v>
      </c>
      <c r="J120" s="1"/>
      <c r="K120" s="120">
        <f t="shared" si="22"/>
        <v>0</v>
      </c>
      <c r="L120" s="2">
        <f>'FINANCIAL PLAN'!$H120</f>
        <v>0</v>
      </c>
      <c r="M120" s="1"/>
      <c r="N120" s="120">
        <f t="shared" si="23"/>
        <v>0</v>
      </c>
      <c r="O120" s="2">
        <f>'FINANCIAL PLAN'!$I120</f>
        <v>0</v>
      </c>
      <c r="P120" s="1"/>
      <c r="Q120" s="120">
        <f t="shared" si="24"/>
        <v>0</v>
      </c>
      <c r="R120" s="2">
        <f>'FINANCIAL PLAN'!$J120</f>
        <v>0</v>
      </c>
      <c r="S120" s="1"/>
      <c r="T120" s="120">
        <f t="shared" si="25"/>
        <v>0</v>
      </c>
      <c r="U120" s="2">
        <f t="shared" si="28"/>
        <v>0</v>
      </c>
      <c r="V120" s="2">
        <f t="shared" si="28"/>
        <v>0</v>
      </c>
      <c r="W120" s="120">
        <f t="shared" si="26"/>
        <v>0</v>
      </c>
      <c r="X120" s="17">
        <f t="shared" si="27"/>
        <v>0</v>
      </c>
      <c r="Y120" s="119">
        <f>'FINANCIAL PLAN'!M120</f>
        <v>0</v>
      </c>
      <c r="Z120" s="119">
        <f>'FINANCIAL PLAN'!O120</f>
        <v>0</v>
      </c>
      <c r="AA120" s="2">
        <f t="shared" si="20"/>
        <v>0</v>
      </c>
      <c r="AB120" s="1"/>
    </row>
    <row r="121" spans="3:28" ht="45" customHeight="1" outlineLevel="1" x14ac:dyDescent="0.2">
      <c r="D121" s="4">
        <f>'FINANCIAL PLAN'!$D121</f>
        <v>0</v>
      </c>
      <c r="E121" s="3" t="str">
        <f t="shared" si="21"/>
        <v>-</v>
      </c>
      <c r="F121" s="2">
        <f>'FINANCIAL PLAN'!$F121</f>
        <v>0</v>
      </c>
      <c r="G121" s="1"/>
      <c r="H121" s="120">
        <f t="shared" si="13"/>
        <v>0</v>
      </c>
      <c r="I121" s="2">
        <f>'FINANCIAL PLAN'!$G121</f>
        <v>0</v>
      </c>
      <c r="J121" s="1"/>
      <c r="K121" s="120">
        <f t="shared" si="22"/>
        <v>0</v>
      </c>
      <c r="L121" s="2">
        <f>'FINANCIAL PLAN'!$H121</f>
        <v>0</v>
      </c>
      <c r="M121" s="1"/>
      <c r="N121" s="120">
        <f t="shared" si="23"/>
        <v>0</v>
      </c>
      <c r="O121" s="2">
        <f>'FINANCIAL PLAN'!$I121</f>
        <v>0</v>
      </c>
      <c r="P121" s="1"/>
      <c r="Q121" s="120">
        <f t="shared" si="24"/>
        <v>0</v>
      </c>
      <c r="R121" s="2">
        <f>'FINANCIAL PLAN'!$J121</f>
        <v>0</v>
      </c>
      <c r="S121" s="1"/>
      <c r="T121" s="120">
        <f t="shared" si="25"/>
        <v>0</v>
      </c>
      <c r="U121" s="2">
        <f t="shared" si="28"/>
        <v>0</v>
      </c>
      <c r="V121" s="2">
        <f t="shared" si="28"/>
        <v>0</v>
      </c>
      <c r="W121" s="120">
        <f t="shared" si="26"/>
        <v>0</v>
      </c>
      <c r="X121" s="17">
        <f t="shared" si="27"/>
        <v>0</v>
      </c>
      <c r="Y121" s="119">
        <f>'FINANCIAL PLAN'!M121</f>
        <v>0</v>
      </c>
      <c r="Z121" s="119">
        <f>'FINANCIAL PLAN'!O121</f>
        <v>0</v>
      </c>
      <c r="AA121" s="2">
        <f t="shared" si="20"/>
        <v>0</v>
      </c>
      <c r="AB121" s="1"/>
    </row>
    <row r="122" spans="3:28" ht="45" customHeight="1" x14ac:dyDescent="0.2">
      <c r="C122" s="68" t="s">
        <v>21</v>
      </c>
      <c r="D122" s="117" t="str">
        <f>'FINANCIAL PLAN'!$D122</f>
        <v>Administrative</v>
      </c>
      <c r="E122" s="118">
        <f t="shared" si="21"/>
        <v>4.4247787610619468E-2</v>
      </c>
      <c r="F122" s="119">
        <f>SUM(F123:F132)</f>
        <v>100000</v>
      </c>
      <c r="G122" s="119">
        <f>SUM(G123:G132)</f>
        <v>0</v>
      </c>
      <c r="H122" s="119">
        <f t="shared" si="13"/>
        <v>-100000</v>
      </c>
      <c r="I122" s="119">
        <f>SUM(I123:I132)</f>
        <v>0</v>
      </c>
      <c r="J122" s="119">
        <f>SUM(J123:J132)</f>
        <v>0</v>
      </c>
      <c r="K122" s="119">
        <f t="shared" si="22"/>
        <v>0</v>
      </c>
      <c r="L122" s="119">
        <f>SUM(L123:L132)</f>
        <v>0</v>
      </c>
      <c r="M122" s="119">
        <f>SUM(M123:M132)</f>
        <v>0</v>
      </c>
      <c r="N122" s="119">
        <f t="shared" si="23"/>
        <v>0</v>
      </c>
      <c r="O122" s="119">
        <f>SUM(O123:O132)</f>
        <v>0</v>
      </c>
      <c r="P122" s="119">
        <f>SUM(P123:P132)</f>
        <v>0</v>
      </c>
      <c r="Q122" s="119">
        <f t="shared" si="24"/>
        <v>0</v>
      </c>
      <c r="R122" s="119">
        <f>SUM(R123:R132)</f>
        <v>0</v>
      </c>
      <c r="S122" s="119">
        <f>SUM(S123:S132)</f>
        <v>0</v>
      </c>
      <c r="T122" s="119">
        <f t="shared" si="25"/>
        <v>0</v>
      </c>
      <c r="U122" s="119">
        <f t="shared" si="28"/>
        <v>100000</v>
      </c>
      <c r="V122" s="119">
        <f t="shared" si="28"/>
        <v>0</v>
      </c>
      <c r="W122" s="119">
        <f t="shared" si="26"/>
        <v>-100000</v>
      </c>
      <c r="X122" s="119">
        <f t="shared" si="27"/>
        <v>100000</v>
      </c>
      <c r="Y122" s="119">
        <f>SUM(Y123:Y131)</f>
        <v>0</v>
      </c>
      <c r="Z122" s="119"/>
      <c r="AA122" s="119">
        <f t="shared" si="20"/>
        <v>100000</v>
      </c>
      <c r="AB122" s="120"/>
    </row>
    <row r="123" spans="3:28" ht="45" customHeight="1" outlineLevel="1" x14ac:dyDescent="0.2">
      <c r="D123" s="4" t="str">
        <f>'FINANCIAL PLAN'!$D123</f>
        <v>xxxxxxxxxxx</v>
      </c>
      <c r="E123" s="3" t="str">
        <f t="shared" si="21"/>
        <v>-</v>
      </c>
      <c r="F123" s="2">
        <f>'FINANCIAL PLAN'!$F123</f>
        <v>0</v>
      </c>
      <c r="G123" s="1"/>
      <c r="H123" s="120">
        <f t="shared" si="13"/>
        <v>0</v>
      </c>
      <c r="I123" s="2">
        <f>'FINANCIAL PLAN'!$G123</f>
        <v>0</v>
      </c>
      <c r="J123" s="1"/>
      <c r="K123" s="120">
        <f t="shared" si="22"/>
        <v>0</v>
      </c>
      <c r="L123" s="2">
        <f>'FINANCIAL PLAN'!$H123</f>
        <v>0</v>
      </c>
      <c r="M123" s="1"/>
      <c r="N123" s="120">
        <f t="shared" si="23"/>
        <v>0</v>
      </c>
      <c r="O123" s="2">
        <f>'FINANCIAL PLAN'!$I123</f>
        <v>0</v>
      </c>
      <c r="P123" s="1"/>
      <c r="Q123" s="120">
        <f t="shared" si="24"/>
        <v>0</v>
      </c>
      <c r="R123" s="2">
        <f>'FINANCIAL PLAN'!$J123</f>
        <v>0</v>
      </c>
      <c r="S123" s="1"/>
      <c r="T123" s="120">
        <f t="shared" si="25"/>
        <v>0</v>
      </c>
      <c r="U123" s="2">
        <f t="shared" si="28"/>
        <v>0</v>
      </c>
      <c r="V123" s="2">
        <f t="shared" si="28"/>
        <v>0</v>
      </c>
      <c r="W123" s="120">
        <f t="shared" si="26"/>
        <v>0</v>
      </c>
      <c r="X123" s="17">
        <f t="shared" si="27"/>
        <v>0</v>
      </c>
      <c r="Y123" s="119">
        <f>'FINANCIAL PLAN'!M123</f>
        <v>0</v>
      </c>
      <c r="Z123" s="119">
        <f>'FINANCIAL PLAN'!O123</f>
        <v>0</v>
      </c>
      <c r="AA123" s="2">
        <f t="shared" si="20"/>
        <v>0</v>
      </c>
      <c r="AB123" s="1"/>
    </row>
    <row r="124" spans="3:28" ht="45" customHeight="1" outlineLevel="1" x14ac:dyDescent="0.2">
      <c r="D124" s="4" t="str">
        <f>'FINANCIAL PLAN'!$D124</f>
        <v>xxxxxxxxxxx</v>
      </c>
      <c r="E124" s="3">
        <f t="shared" si="21"/>
        <v>2.2123893805309734E-2</v>
      </c>
      <c r="F124" s="2">
        <f>'FINANCIAL PLAN'!$F124</f>
        <v>50000</v>
      </c>
      <c r="G124" s="1"/>
      <c r="H124" s="120">
        <f t="shared" si="13"/>
        <v>-50000</v>
      </c>
      <c r="I124" s="2">
        <f>'FINANCIAL PLAN'!$G124</f>
        <v>0</v>
      </c>
      <c r="J124" s="1"/>
      <c r="K124" s="120">
        <f t="shared" si="22"/>
        <v>0</v>
      </c>
      <c r="L124" s="2">
        <f>'FINANCIAL PLAN'!$H124</f>
        <v>0</v>
      </c>
      <c r="M124" s="1"/>
      <c r="N124" s="120">
        <f t="shared" si="23"/>
        <v>0</v>
      </c>
      <c r="O124" s="2">
        <f>'FINANCIAL PLAN'!$I124</f>
        <v>0</v>
      </c>
      <c r="P124" s="1"/>
      <c r="Q124" s="120">
        <f t="shared" si="24"/>
        <v>0</v>
      </c>
      <c r="R124" s="2">
        <f>'FINANCIAL PLAN'!$J124</f>
        <v>0</v>
      </c>
      <c r="S124" s="1"/>
      <c r="T124" s="120">
        <f t="shared" si="25"/>
        <v>0</v>
      </c>
      <c r="U124" s="2">
        <f t="shared" si="28"/>
        <v>50000</v>
      </c>
      <c r="V124" s="2">
        <f t="shared" si="28"/>
        <v>0</v>
      </c>
      <c r="W124" s="120">
        <f t="shared" si="26"/>
        <v>-50000</v>
      </c>
      <c r="X124" s="17">
        <f t="shared" si="27"/>
        <v>50000</v>
      </c>
      <c r="Y124" s="119">
        <f>'FINANCIAL PLAN'!M124</f>
        <v>0</v>
      </c>
      <c r="Z124" s="119">
        <f>'FINANCIAL PLAN'!O124</f>
        <v>0</v>
      </c>
      <c r="AA124" s="2">
        <f t="shared" si="20"/>
        <v>50000</v>
      </c>
      <c r="AB124" s="1"/>
    </row>
    <row r="125" spans="3:28" ht="45" customHeight="1" outlineLevel="1" x14ac:dyDescent="0.2">
      <c r="D125" s="4" t="str">
        <f>'FINANCIAL PLAN'!$D125</f>
        <v>xxxxxxxxxxx</v>
      </c>
      <c r="E125" s="3">
        <f t="shared" si="21"/>
        <v>2.2123893805309734E-2</v>
      </c>
      <c r="F125" s="2">
        <f>'FINANCIAL PLAN'!$F125</f>
        <v>50000</v>
      </c>
      <c r="G125" s="1"/>
      <c r="H125" s="120">
        <f t="shared" si="13"/>
        <v>-50000</v>
      </c>
      <c r="I125" s="2">
        <f>'FINANCIAL PLAN'!$G125</f>
        <v>0</v>
      </c>
      <c r="J125" s="1"/>
      <c r="K125" s="120">
        <f t="shared" si="22"/>
        <v>0</v>
      </c>
      <c r="L125" s="2">
        <f>'FINANCIAL PLAN'!$H125</f>
        <v>0</v>
      </c>
      <c r="M125" s="1"/>
      <c r="N125" s="120">
        <f t="shared" si="23"/>
        <v>0</v>
      </c>
      <c r="O125" s="2">
        <f>'FINANCIAL PLAN'!$I125</f>
        <v>0</v>
      </c>
      <c r="P125" s="1"/>
      <c r="Q125" s="120">
        <f t="shared" si="24"/>
        <v>0</v>
      </c>
      <c r="R125" s="2">
        <f>'FINANCIAL PLAN'!$J125</f>
        <v>0</v>
      </c>
      <c r="S125" s="1"/>
      <c r="T125" s="120">
        <f t="shared" si="25"/>
        <v>0</v>
      </c>
      <c r="U125" s="2">
        <f t="shared" si="28"/>
        <v>50000</v>
      </c>
      <c r="V125" s="2">
        <f t="shared" si="28"/>
        <v>0</v>
      </c>
      <c r="W125" s="120">
        <f t="shared" si="26"/>
        <v>-50000</v>
      </c>
      <c r="X125" s="17">
        <f t="shared" si="27"/>
        <v>50000</v>
      </c>
      <c r="Y125" s="119">
        <f>'FINANCIAL PLAN'!M125</f>
        <v>0</v>
      </c>
      <c r="Z125" s="119">
        <f>'FINANCIAL PLAN'!O125</f>
        <v>0</v>
      </c>
      <c r="AA125" s="2">
        <f t="shared" si="20"/>
        <v>50000</v>
      </c>
      <c r="AB125" s="1"/>
    </row>
    <row r="126" spans="3:28" ht="45" customHeight="1" outlineLevel="1" x14ac:dyDescent="0.2">
      <c r="D126" s="4">
        <f>'FINANCIAL PLAN'!$D126</f>
        <v>0</v>
      </c>
      <c r="E126" s="3" t="str">
        <f t="shared" si="21"/>
        <v>-</v>
      </c>
      <c r="F126" s="2">
        <f>'FINANCIAL PLAN'!$F126</f>
        <v>0</v>
      </c>
      <c r="G126" s="1"/>
      <c r="H126" s="120">
        <f t="shared" si="13"/>
        <v>0</v>
      </c>
      <c r="I126" s="2">
        <f>'FINANCIAL PLAN'!$G126</f>
        <v>0</v>
      </c>
      <c r="J126" s="1"/>
      <c r="K126" s="120">
        <f t="shared" si="22"/>
        <v>0</v>
      </c>
      <c r="L126" s="2">
        <f>'FINANCIAL PLAN'!$H126</f>
        <v>0</v>
      </c>
      <c r="M126" s="1"/>
      <c r="N126" s="120">
        <f t="shared" si="23"/>
        <v>0</v>
      </c>
      <c r="O126" s="2">
        <f>'FINANCIAL PLAN'!$I126</f>
        <v>0</v>
      </c>
      <c r="P126" s="1"/>
      <c r="Q126" s="120">
        <f t="shared" si="24"/>
        <v>0</v>
      </c>
      <c r="R126" s="2">
        <f>'FINANCIAL PLAN'!$J126</f>
        <v>0</v>
      </c>
      <c r="S126" s="1"/>
      <c r="T126" s="120">
        <f t="shared" si="25"/>
        <v>0</v>
      </c>
      <c r="U126" s="2">
        <f t="shared" si="28"/>
        <v>0</v>
      </c>
      <c r="V126" s="2">
        <f t="shared" si="28"/>
        <v>0</v>
      </c>
      <c r="W126" s="120">
        <f t="shared" si="26"/>
        <v>0</v>
      </c>
      <c r="X126" s="17">
        <f t="shared" si="27"/>
        <v>0</v>
      </c>
      <c r="Y126" s="119">
        <f>'FINANCIAL PLAN'!M126</f>
        <v>0</v>
      </c>
      <c r="Z126" s="119">
        <f>'FINANCIAL PLAN'!O126</f>
        <v>0</v>
      </c>
      <c r="AA126" s="2">
        <f t="shared" si="20"/>
        <v>0</v>
      </c>
      <c r="AB126" s="1"/>
    </row>
    <row r="127" spans="3:28" ht="45" customHeight="1" outlineLevel="1" x14ac:dyDescent="0.2">
      <c r="D127" s="4">
        <f>'FINANCIAL PLAN'!$D127</f>
        <v>0</v>
      </c>
      <c r="E127" s="3" t="str">
        <f t="shared" si="21"/>
        <v>-</v>
      </c>
      <c r="F127" s="2">
        <f>'FINANCIAL PLAN'!$F127</f>
        <v>0</v>
      </c>
      <c r="G127" s="1"/>
      <c r="H127" s="120">
        <f t="shared" si="13"/>
        <v>0</v>
      </c>
      <c r="I127" s="2">
        <f>'FINANCIAL PLAN'!$G127</f>
        <v>0</v>
      </c>
      <c r="J127" s="1"/>
      <c r="K127" s="120">
        <f t="shared" si="22"/>
        <v>0</v>
      </c>
      <c r="L127" s="2">
        <f>'FINANCIAL PLAN'!$H127</f>
        <v>0</v>
      </c>
      <c r="M127" s="1"/>
      <c r="N127" s="120">
        <f t="shared" si="23"/>
        <v>0</v>
      </c>
      <c r="O127" s="2">
        <f>'FINANCIAL PLAN'!$I127</f>
        <v>0</v>
      </c>
      <c r="P127" s="1"/>
      <c r="Q127" s="120">
        <f t="shared" si="24"/>
        <v>0</v>
      </c>
      <c r="R127" s="2">
        <f>'FINANCIAL PLAN'!$J127</f>
        <v>0</v>
      </c>
      <c r="S127" s="1"/>
      <c r="T127" s="120">
        <f t="shared" si="25"/>
        <v>0</v>
      </c>
      <c r="U127" s="2">
        <f t="shared" si="28"/>
        <v>0</v>
      </c>
      <c r="V127" s="2">
        <f t="shared" si="28"/>
        <v>0</v>
      </c>
      <c r="W127" s="120">
        <f t="shared" si="26"/>
        <v>0</v>
      </c>
      <c r="X127" s="17">
        <f t="shared" si="27"/>
        <v>0</v>
      </c>
      <c r="Y127" s="119">
        <f>'FINANCIAL PLAN'!M127</f>
        <v>0</v>
      </c>
      <c r="Z127" s="119">
        <f>'FINANCIAL PLAN'!O127</f>
        <v>0</v>
      </c>
      <c r="AA127" s="2">
        <f t="shared" si="20"/>
        <v>0</v>
      </c>
      <c r="AB127" s="1"/>
    </row>
    <row r="128" spans="3:28" ht="45" customHeight="1" outlineLevel="1" x14ac:dyDescent="0.2">
      <c r="D128" s="4">
        <f>'FINANCIAL PLAN'!$D128</f>
        <v>0</v>
      </c>
      <c r="E128" s="3" t="str">
        <f t="shared" si="21"/>
        <v>-</v>
      </c>
      <c r="F128" s="2">
        <f>'FINANCIAL PLAN'!$F128</f>
        <v>0</v>
      </c>
      <c r="G128" s="1"/>
      <c r="H128" s="120">
        <f t="shared" si="13"/>
        <v>0</v>
      </c>
      <c r="I128" s="2">
        <f>'FINANCIAL PLAN'!$G128</f>
        <v>0</v>
      </c>
      <c r="J128" s="1"/>
      <c r="K128" s="120">
        <f t="shared" si="22"/>
        <v>0</v>
      </c>
      <c r="L128" s="2">
        <f>'FINANCIAL PLAN'!$H128</f>
        <v>0</v>
      </c>
      <c r="M128" s="1"/>
      <c r="N128" s="120">
        <f t="shared" si="23"/>
        <v>0</v>
      </c>
      <c r="O128" s="2">
        <f>'FINANCIAL PLAN'!$I128</f>
        <v>0</v>
      </c>
      <c r="P128" s="1"/>
      <c r="Q128" s="120">
        <f t="shared" si="24"/>
        <v>0</v>
      </c>
      <c r="R128" s="2">
        <f>'FINANCIAL PLAN'!$J128</f>
        <v>0</v>
      </c>
      <c r="S128" s="1"/>
      <c r="T128" s="120">
        <f t="shared" si="25"/>
        <v>0</v>
      </c>
      <c r="U128" s="2">
        <f t="shared" si="28"/>
        <v>0</v>
      </c>
      <c r="V128" s="2">
        <f t="shared" si="28"/>
        <v>0</v>
      </c>
      <c r="W128" s="120">
        <f t="shared" si="26"/>
        <v>0</v>
      </c>
      <c r="X128" s="17">
        <f t="shared" si="27"/>
        <v>0</v>
      </c>
      <c r="Y128" s="119">
        <f>'FINANCIAL PLAN'!M128</f>
        <v>0</v>
      </c>
      <c r="Z128" s="119">
        <f>'FINANCIAL PLAN'!O128</f>
        <v>0</v>
      </c>
      <c r="AA128" s="2">
        <f t="shared" si="20"/>
        <v>0</v>
      </c>
      <c r="AB128" s="1"/>
    </row>
    <row r="129" spans="3:28" ht="45" customHeight="1" outlineLevel="1" x14ac:dyDescent="0.2">
      <c r="D129" s="4">
        <f>'FINANCIAL PLAN'!$D129</f>
        <v>0</v>
      </c>
      <c r="E129" s="3" t="str">
        <f t="shared" si="21"/>
        <v>-</v>
      </c>
      <c r="F129" s="2">
        <f>'FINANCIAL PLAN'!$F129</f>
        <v>0</v>
      </c>
      <c r="G129" s="1"/>
      <c r="H129" s="120">
        <f t="shared" si="13"/>
        <v>0</v>
      </c>
      <c r="I129" s="2">
        <f>'FINANCIAL PLAN'!$G129</f>
        <v>0</v>
      </c>
      <c r="J129" s="1"/>
      <c r="K129" s="120">
        <f t="shared" si="22"/>
        <v>0</v>
      </c>
      <c r="L129" s="2">
        <f>'FINANCIAL PLAN'!$H129</f>
        <v>0</v>
      </c>
      <c r="M129" s="1"/>
      <c r="N129" s="120">
        <f t="shared" si="23"/>
        <v>0</v>
      </c>
      <c r="O129" s="2">
        <f>'FINANCIAL PLAN'!$I129</f>
        <v>0</v>
      </c>
      <c r="P129" s="1"/>
      <c r="Q129" s="120">
        <f t="shared" si="24"/>
        <v>0</v>
      </c>
      <c r="R129" s="2">
        <f>'FINANCIAL PLAN'!$J129</f>
        <v>0</v>
      </c>
      <c r="S129" s="1"/>
      <c r="T129" s="120">
        <f t="shared" si="25"/>
        <v>0</v>
      </c>
      <c r="U129" s="2">
        <f t="shared" si="28"/>
        <v>0</v>
      </c>
      <c r="V129" s="2">
        <f t="shared" si="28"/>
        <v>0</v>
      </c>
      <c r="W129" s="120">
        <f t="shared" si="26"/>
        <v>0</v>
      </c>
      <c r="X129" s="17">
        <f t="shared" si="27"/>
        <v>0</v>
      </c>
      <c r="Y129" s="119">
        <f>'FINANCIAL PLAN'!M129</f>
        <v>0</v>
      </c>
      <c r="Z129" s="119">
        <f>'FINANCIAL PLAN'!O129</f>
        <v>0</v>
      </c>
      <c r="AA129" s="2">
        <f t="shared" si="20"/>
        <v>0</v>
      </c>
      <c r="AB129" s="1"/>
    </row>
    <row r="130" spans="3:28" ht="45" customHeight="1" outlineLevel="1" x14ac:dyDescent="0.2">
      <c r="D130" s="4">
        <f>'FINANCIAL PLAN'!$D130</f>
        <v>0</v>
      </c>
      <c r="E130" s="3" t="str">
        <f t="shared" si="21"/>
        <v>-</v>
      </c>
      <c r="F130" s="2">
        <f>'FINANCIAL PLAN'!$F130</f>
        <v>0</v>
      </c>
      <c r="G130" s="1"/>
      <c r="H130" s="120">
        <f t="shared" si="13"/>
        <v>0</v>
      </c>
      <c r="I130" s="2">
        <f>'FINANCIAL PLAN'!$G130</f>
        <v>0</v>
      </c>
      <c r="J130" s="1"/>
      <c r="K130" s="120">
        <f t="shared" si="22"/>
        <v>0</v>
      </c>
      <c r="L130" s="2">
        <f>'FINANCIAL PLAN'!$H130</f>
        <v>0</v>
      </c>
      <c r="M130" s="1"/>
      <c r="N130" s="120">
        <f t="shared" si="23"/>
        <v>0</v>
      </c>
      <c r="O130" s="2">
        <f>'FINANCIAL PLAN'!$I130</f>
        <v>0</v>
      </c>
      <c r="P130" s="1"/>
      <c r="Q130" s="120">
        <f t="shared" si="24"/>
        <v>0</v>
      </c>
      <c r="R130" s="2">
        <f>'FINANCIAL PLAN'!$J130</f>
        <v>0</v>
      </c>
      <c r="S130" s="1"/>
      <c r="T130" s="120">
        <f t="shared" si="25"/>
        <v>0</v>
      </c>
      <c r="U130" s="2">
        <f t="shared" si="28"/>
        <v>0</v>
      </c>
      <c r="V130" s="2">
        <f t="shared" si="28"/>
        <v>0</v>
      </c>
      <c r="W130" s="120">
        <f t="shared" si="26"/>
        <v>0</v>
      </c>
      <c r="X130" s="17">
        <f t="shared" si="27"/>
        <v>0</v>
      </c>
      <c r="Y130" s="119">
        <f>'FINANCIAL PLAN'!M130</f>
        <v>0</v>
      </c>
      <c r="Z130" s="119">
        <f>'FINANCIAL PLAN'!O130</f>
        <v>0</v>
      </c>
      <c r="AA130" s="2">
        <f t="shared" si="20"/>
        <v>0</v>
      </c>
      <c r="AB130" s="1"/>
    </row>
    <row r="131" spans="3:28" ht="45" customHeight="1" outlineLevel="1" x14ac:dyDescent="0.2">
      <c r="D131" s="4">
        <f>'FINANCIAL PLAN'!$D131</f>
        <v>0</v>
      </c>
      <c r="E131" s="3" t="str">
        <f t="shared" si="21"/>
        <v>-</v>
      </c>
      <c r="F131" s="2">
        <f>'FINANCIAL PLAN'!$F131</f>
        <v>0</v>
      </c>
      <c r="G131" s="1"/>
      <c r="H131" s="120">
        <f t="shared" si="13"/>
        <v>0</v>
      </c>
      <c r="I131" s="2">
        <f>'FINANCIAL PLAN'!$G131</f>
        <v>0</v>
      </c>
      <c r="J131" s="1"/>
      <c r="K131" s="120">
        <f t="shared" si="22"/>
        <v>0</v>
      </c>
      <c r="L131" s="2">
        <f>'FINANCIAL PLAN'!$H131</f>
        <v>0</v>
      </c>
      <c r="M131" s="1"/>
      <c r="N131" s="120">
        <f t="shared" si="23"/>
        <v>0</v>
      </c>
      <c r="O131" s="2">
        <f>'FINANCIAL PLAN'!$I131</f>
        <v>0</v>
      </c>
      <c r="P131" s="1"/>
      <c r="Q131" s="120">
        <f t="shared" si="24"/>
        <v>0</v>
      </c>
      <c r="R131" s="2">
        <f>'FINANCIAL PLAN'!$J131</f>
        <v>0</v>
      </c>
      <c r="S131" s="1"/>
      <c r="T131" s="120">
        <f t="shared" si="25"/>
        <v>0</v>
      </c>
      <c r="U131" s="2">
        <f t="shared" si="28"/>
        <v>0</v>
      </c>
      <c r="V131" s="2">
        <f t="shared" si="28"/>
        <v>0</v>
      </c>
      <c r="W131" s="120">
        <f t="shared" si="26"/>
        <v>0</v>
      </c>
      <c r="X131" s="17">
        <f t="shared" si="27"/>
        <v>0</v>
      </c>
      <c r="Y131" s="119">
        <f>'FINANCIAL PLAN'!M131</f>
        <v>0</v>
      </c>
      <c r="Z131" s="119">
        <f>'FINANCIAL PLAN'!O131</f>
        <v>0</v>
      </c>
      <c r="AA131" s="2">
        <f t="shared" si="20"/>
        <v>0</v>
      </c>
      <c r="AB131" s="1"/>
    </row>
    <row r="132" spans="3:28" ht="45" customHeight="1" outlineLevel="1" x14ac:dyDescent="0.2">
      <c r="D132" s="4">
        <f>'FINANCIAL PLAN'!$D132</f>
        <v>0</v>
      </c>
      <c r="E132" s="3" t="str">
        <f t="shared" si="21"/>
        <v>-</v>
      </c>
      <c r="F132" s="2">
        <f>'FINANCIAL PLAN'!$F132</f>
        <v>0</v>
      </c>
      <c r="G132" s="1"/>
      <c r="H132" s="120">
        <f t="shared" si="13"/>
        <v>0</v>
      </c>
      <c r="I132" s="2">
        <f>'FINANCIAL PLAN'!$G132</f>
        <v>0</v>
      </c>
      <c r="J132" s="1"/>
      <c r="K132" s="120">
        <f t="shared" si="22"/>
        <v>0</v>
      </c>
      <c r="L132" s="2">
        <f>'FINANCIAL PLAN'!$H132</f>
        <v>0</v>
      </c>
      <c r="M132" s="1"/>
      <c r="N132" s="120">
        <f t="shared" si="23"/>
        <v>0</v>
      </c>
      <c r="O132" s="2">
        <f>'FINANCIAL PLAN'!$I132</f>
        <v>0</v>
      </c>
      <c r="P132" s="1"/>
      <c r="Q132" s="120">
        <f t="shared" si="24"/>
        <v>0</v>
      </c>
      <c r="R132" s="2">
        <f>'FINANCIAL PLAN'!$J132</f>
        <v>0</v>
      </c>
      <c r="S132" s="1"/>
      <c r="T132" s="120">
        <f t="shared" si="25"/>
        <v>0</v>
      </c>
      <c r="U132" s="2">
        <f t="shared" si="28"/>
        <v>0</v>
      </c>
      <c r="V132" s="2">
        <f t="shared" si="28"/>
        <v>0</v>
      </c>
      <c r="W132" s="120">
        <f t="shared" si="26"/>
        <v>0</v>
      </c>
      <c r="X132" s="17">
        <f t="shared" si="27"/>
        <v>0</v>
      </c>
      <c r="Y132" s="119">
        <f>'FINANCIAL PLAN'!M132</f>
        <v>0</v>
      </c>
      <c r="Z132" s="119">
        <f>'FINANCIAL PLAN'!O132</f>
        <v>0</v>
      </c>
      <c r="AA132" s="2">
        <f t="shared" si="20"/>
        <v>0</v>
      </c>
      <c r="AB132" s="1"/>
    </row>
    <row r="133" spans="3:28" ht="30" customHeight="1" x14ac:dyDescent="0.2">
      <c r="C133" s="68" t="s">
        <v>21</v>
      </c>
      <c r="D133" s="117" t="str">
        <f>'FINANCIAL PLAN'!$D133</f>
        <v>Other</v>
      </c>
      <c r="E133" s="118" t="str">
        <f t="shared" si="21"/>
        <v>-</v>
      </c>
      <c r="F133" s="119">
        <f>SUM(F134:F135)</f>
        <v>0</v>
      </c>
      <c r="G133" s="119">
        <f>SUM(G134:G135)</f>
        <v>0</v>
      </c>
      <c r="H133" s="120">
        <f t="shared" si="13"/>
        <v>0</v>
      </c>
      <c r="I133" s="119">
        <f>SUM(I134:I135)</f>
        <v>0</v>
      </c>
      <c r="J133" s="119">
        <f>SUM(J134:J135)</f>
        <v>0</v>
      </c>
      <c r="K133" s="120">
        <f t="shared" si="22"/>
        <v>0</v>
      </c>
      <c r="L133" s="119">
        <f>SUM(L134:L135)</f>
        <v>0</v>
      </c>
      <c r="M133" s="119">
        <f>SUM(M134:M135)</f>
        <v>0</v>
      </c>
      <c r="N133" s="120">
        <f t="shared" si="23"/>
        <v>0</v>
      </c>
      <c r="O133" s="119">
        <f>SUM(O134:O135)</f>
        <v>0</v>
      </c>
      <c r="P133" s="119">
        <f>SUM(P134:P135)</f>
        <v>0</v>
      </c>
      <c r="Q133" s="120">
        <f t="shared" si="24"/>
        <v>0</v>
      </c>
      <c r="R133" s="119">
        <f>SUM(R134:R135)</f>
        <v>0</v>
      </c>
      <c r="S133" s="119">
        <f>SUM(S134:S135)</f>
        <v>0</v>
      </c>
      <c r="T133" s="120">
        <f t="shared" si="25"/>
        <v>0</v>
      </c>
      <c r="U133" s="121">
        <f t="shared" ref="U133:V136" si="29">+F133+I133+L133+O133+R133</f>
        <v>0</v>
      </c>
      <c r="V133" s="121">
        <f t="shared" si="29"/>
        <v>0</v>
      </c>
      <c r="W133" s="120">
        <f t="shared" si="26"/>
        <v>0</v>
      </c>
      <c r="X133" s="120">
        <f t="shared" si="27"/>
        <v>0</v>
      </c>
      <c r="Y133" s="119">
        <f>SUM(Y134:Y135)</f>
        <v>0</v>
      </c>
      <c r="Z133" s="119"/>
      <c r="AA133" s="121">
        <f t="shared" si="20"/>
        <v>0</v>
      </c>
      <c r="AB133" s="120"/>
    </row>
    <row r="134" spans="3:28" ht="45" customHeight="1" outlineLevel="1" x14ac:dyDescent="0.2">
      <c r="D134" s="4">
        <f>'FINANCIAL PLAN'!$D134</f>
        <v>0</v>
      </c>
      <c r="E134" s="3" t="str">
        <f t="shared" si="21"/>
        <v>-</v>
      </c>
      <c r="F134" s="2">
        <f>'FINANCIAL PLAN'!$F134</f>
        <v>0</v>
      </c>
      <c r="G134" s="1"/>
      <c r="H134" s="120">
        <f t="shared" si="13"/>
        <v>0</v>
      </c>
      <c r="I134" s="2">
        <f>'FINANCIAL PLAN'!$G134</f>
        <v>0</v>
      </c>
      <c r="J134" s="1"/>
      <c r="K134" s="120">
        <f t="shared" si="22"/>
        <v>0</v>
      </c>
      <c r="L134" s="2">
        <f>'FINANCIAL PLAN'!$H134</f>
        <v>0</v>
      </c>
      <c r="M134" s="1"/>
      <c r="N134" s="120">
        <f t="shared" si="23"/>
        <v>0</v>
      </c>
      <c r="O134" s="2">
        <f>'FINANCIAL PLAN'!$I134</f>
        <v>0</v>
      </c>
      <c r="P134" s="1"/>
      <c r="Q134" s="120">
        <f t="shared" si="24"/>
        <v>0</v>
      </c>
      <c r="R134" s="2">
        <f>'FINANCIAL PLAN'!$J134</f>
        <v>0</v>
      </c>
      <c r="S134" s="1"/>
      <c r="T134" s="120">
        <f t="shared" si="25"/>
        <v>0</v>
      </c>
      <c r="U134" s="2">
        <f t="shared" si="29"/>
        <v>0</v>
      </c>
      <c r="V134" s="2">
        <f t="shared" si="29"/>
        <v>0</v>
      </c>
      <c r="W134" s="120">
        <f t="shared" si="26"/>
        <v>0</v>
      </c>
      <c r="X134" s="17">
        <f t="shared" si="27"/>
        <v>0</v>
      </c>
      <c r="Y134" s="119">
        <f>'FINANCIAL PLAN'!M134</f>
        <v>0</v>
      </c>
      <c r="Z134" s="119">
        <f>'FINANCIAL PLAN'!O134</f>
        <v>0</v>
      </c>
      <c r="AA134" s="2">
        <f t="shared" si="20"/>
        <v>0</v>
      </c>
      <c r="AB134" s="1"/>
    </row>
    <row r="135" spans="3:28" ht="45" customHeight="1" outlineLevel="1" x14ac:dyDescent="0.2">
      <c r="D135" s="4">
        <f>'FINANCIAL PLAN'!$D135</f>
        <v>0</v>
      </c>
      <c r="E135" s="3" t="str">
        <f t="shared" si="21"/>
        <v>-</v>
      </c>
      <c r="F135" s="2">
        <f>'FINANCIAL PLAN'!$F135</f>
        <v>0</v>
      </c>
      <c r="G135" s="1"/>
      <c r="H135" s="120">
        <f t="shared" si="13"/>
        <v>0</v>
      </c>
      <c r="I135" s="2">
        <f>'FINANCIAL PLAN'!$G135</f>
        <v>0</v>
      </c>
      <c r="J135" s="1"/>
      <c r="K135" s="120">
        <f t="shared" si="22"/>
        <v>0</v>
      </c>
      <c r="L135" s="2">
        <f>'FINANCIAL PLAN'!$H135</f>
        <v>0</v>
      </c>
      <c r="M135" s="1"/>
      <c r="N135" s="120">
        <f t="shared" si="23"/>
        <v>0</v>
      </c>
      <c r="O135" s="2">
        <f>'FINANCIAL PLAN'!$I135</f>
        <v>0</v>
      </c>
      <c r="P135" s="1"/>
      <c r="Q135" s="120">
        <f t="shared" si="24"/>
        <v>0</v>
      </c>
      <c r="R135" s="2">
        <f>'FINANCIAL PLAN'!$J135</f>
        <v>0</v>
      </c>
      <c r="S135" s="1"/>
      <c r="T135" s="120">
        <f t="shared" si="25"/>
        <v>0</v>
      </c>
      <c r="U135" s="2">
        <f t="shared" si="29"/>
        <v>0</v>
      </c>
      <c r="V135" s="2">
        <f t="shared" si="29"/>
        <v>0</v>
      </c>
      <c r="W135" s="120">
        <f t="shared" si="26"/>
        <v>0</v>
      </c>
      <c r="X135" s="17">
        <f t="shared" si="27"/>
        <v>0</v>
      </c>
      <c r="Y135" s="119">
        <f>'FINANCIAL PLAN'!M135</f>
        <v>0</v>
      </c>
      <c r="Z135" s="119">
        <f>'FINANCIAL PLAN'!O135</f>
        <v>0</v>
      </c>
      <c r="AA135" s="2">
        <f t="shared" si="20"/>
        <v>0</v>
      </c>
      <c r="AB135" s="1"/>
    </row>
    <row r="136" spans="3:28" ht="24" customHeight="1" x14ac:dyDescent="0.2">
      <c r="C136" s="101"/>
      <c r="D136" s="107"/>
      <c r="E136" s="108"/>
      <c r="F136" s="123">
        <f>F$14+F$24+F$77+F$33+F$44+F$55+F$66+F$88+F$100+F$111+F$122+F$133</f>
        <v>1460000</v>
      </c>
      <c r="G136" s="108">
        <f>G$14+G$24+G$77+G$33+G$44+G$55+G$66+G$88+G$100+G$111+G$122+G$133</f>
        <v>550000</v>
      </c>
      <c r="H136" s="108">
        <f t="shared" si="13"/>
        <v>-910000</v>
      </c>
      <c r="I136" s="123">
        <f>I$14+I$24+I$77+I$33+I$44+I$55+I$66+I$88+I$100+I$111+I$122+I$133</f>
        <v>200000</v>
      </c>
      <c r="J136" s="108">
        <f>J$14+J$24+J$77+J$33+J$44+J$55+J$66+J$88+J$100+J$111+J$122+J$133</f>
        <v>600000</v>
      </c>
      <c r="K136" s="108">
        <f t="shared" si="22"/>
        <v>400000</v>
      </c>
      <c r="L136" s="123">
        <f>L$14+L$24+L$77+L$33+L$44+L$55+L$66+L$88+L$100+L$111+L$122+L$133</f>
        <v>200000</v>
      </c>
      <c r="M136" s="108">
        <f>M$14+M$24+M$77+M$33+M$44+M$55+M$66+M$88+M$100+M$111+M$122+M$133</f>
        <v>300000</v>
      </c>
      <c r="N136" s="108">
        <f t="shared" si="23"/>
        <v>100000</v>
      </c>
      <c r="O136" s="123">
        <f>O$14+O$24+O$77+O$33+O$44+O$55+O$66+O$88+O$100+O$111+O$122+O$133</f>
        <v>200000</v>
      </c>
      <c r="P136" s="108">
        <f>P$14+P$24+P$77+P$33+P$44+P$55+P$66+P$88+P$100+P$111+P$122+P$133</f>
        <v>500000</v>
      </c>
      <c r="Q136" s="108">
        <f t="shared" si="24"/>
        <v>300000</v>
      </c>
      <c r="R136" s="123">
        <f>R$14+R$24+R$77+R$33+R$44+R$55+R$66+R$88+R$100+R$111+R$122+R$133</f>
        <v>200000</v>
      </c>
      <c r="S136" s="108">
        <f>S$14+S$24+S$77+S$33+S$44+S$55+S$66+S$88+S$100+S$111+S$122+S$133</f>
        <v>300000</v>
      </c>
      <c r="T136" s="108">
        <f t="shared" si="25"/>
        <v>100000</v>
      </c>
      <c r="U136" s="123">
        <f t="shared" si="29"/>
        <v>2260000</v>
      </c>
      <c r="V136" s="108">
        <f t="shared" si="29"/>
        <v>2250000</v>
      </c>
      <c r="W136" s="108">
        <f t="shared" si="26"/>
        <v>-10000</v>
      </c>
      <c r="X136" s="123">
        <f>X$14+X$24+X$77+X$33+X$44+X$55+X$66+X$88+X$100+X$111+X$122+X$133</f>
        <v>2260000</v>
      </c>
      <c r="Y136" s="123">
        <f>Y$14+Y$24+Y$77+Y$33+Y$44+Y$55+Y$66+Y$88+Y$100+Y$111+Y$122+Y$133</f>
        <v>40000</v>
      </c>
      <c r="Z136" s="108"/>
      <c r="AA136" s="123">
        <f t="shared" si="20"/>
        <v>2300000</v>
      </c>
      <c r="AB136" s="109"/>
    </row>
    <row r="137" spans="3:28" s="16" customFormat="1" ht="20.100000000000001" customHeight="1" x14ac:dyDescent="0.2"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8"/>
      <c r="V137" s="9"/>
      <c r="W137" s="9"/>
      <c r="X137" s="9"/>
      <c r="Y137" s="8"/>
      <c r="Z137" s="8"/>
      <c r="AA137" s="8"/>
    </row>
    <row r="138" spans="3:28" s="16" customFormat="1" ht="20.100000000000001" customHeight="1" x14ac:dyDescent="0.2"/>
    <row r="139" spans="3:28" s="16" customFormat="1" ht="20.100000000000001" customHeight="1" x14ac:dyDescent="0.2"/>
    <row r="140" spans="3:28" s="16" customFormat="1" ht="20.100000000000001" customHeight="1" x14ac:dyDescent="0.2"/>
    <row r="141" spans="3:28" ht="20.100000000000001" customHeight="1" x14ac:dyDescent="0.2"/>
    <row r="142" spans="3:28" ht="20.100000000000001" customHeight="1" x14ac:dyDescent="0.2"/>
  </sheetData>
  <mergeCells count="7">
    <mergeCell ref="Y11:Z11"/>
    <mergeCell ref="F11:H11"/>
    <mergeCell ref="I11:K11"/>
    <mergeCell ref="L11:N11"/>
    <mergeCell ref="O11:Q11"/>
    <mergeCell ref="R11:T11"/>
    <mergeCell ref="U11:W11"/>
  </mergeCells>
  <conditionalFormatting sqref="Z24">
    <cfRule type="expression" dxfId="244" priority="246">
      <formula>Y24&gt;0</formula>
    </cfRule>
  </conditionalFormatting>
  <conditionalFormatting sqref="Z14">
    <cfRule type="expression" dxfId="243" priority="247">
      <formula>Y14&gt;0</formula>
    </cfRule>
  </conditionalFormatting>
  <conditionalFormatting sqref="Z133">
    <cfRule type="expression" dxfId="242" priority="225">
      <formula>Y133&gt;0</formula>
    </cfRule>
  </conditionalFormatting>
  <conditionalFormatting sqref="Z14">
    <cfRule type="expression" dxfId="241" priority="248">
      <formula>Y14&gt;0</formula>
    </cfRule>
  </conditionalFormatting>
  <conditionalFormatting sqref="Z24">
    <cfRule type="expression" dxfId="240" priority="245">
      <formula>Y24&gt;0</formula>
    </cfRule>
  </conditionalFormatting>
  <conditionalFormatting sqref="Z33">
    <cfRule type="expression" dxfId="239" priority="243">
      <formula>Y33&gt;0</formula>
    </cfRule>
  </conditionalFormatting>
  <conditionalFormatting sqref="Z33">
    <cfRule type="expression" dxfId="238" priority="244">
      <formula>Y33&gt;0</formula>
    </cfRule>
  </conditionalFormatting>
  <conditionalFormatting sqref="Z44">
    <cfRule type="expression" dxfId="237" priority="241">
      <formula>Y44&gt;0</formula>
    </cfRule>
  </conditionalFormatting>
  <conditionalFormatting sqref="Z44">
    <cfRule type="expression" dxfId="236" priority="242">
      <formula>Y44&gt;0</formula>
    </cfRule>
  </conditionalFormatting>
  <conditionalFormatting sqref="Z55">
    <cfRule type="expression" dxfId="235" priority="239">
      <formula>Y55&gt;0</formula>
    </cfRule>
  </conditionalFormatting>
  <conditionalFormatting sqref="Z55">
    <cfRule type="expression" dxfId="234" priority="240">
      <formula>Y55&gt;0</formula>
    </cfRule>
  </conditionalFormatting>
  <conditionalFormatting sqref="Z66">
    <cfRule type="expression" dxfId="233" priority="237">
      <formula>Y66&gt;0</formula>
    </cfRule>
  </conditionalFormatting>
  <conditionalFormatting sqref="Z66">
    <cfRule type="expression" dxfId="232" priority="238">
      <formula>Y66&gt;0</formula>
    </cfRule>
  </conditionalFormatting>
  <conditionalFormatting sqref="Z77">
    <cfRule type="expression" dxfId="231" priority="235">
      <formula>Y77&gt;0</formula>
    </cfRule>
  </conditionalFormatting>
  <conditionalFormatting sqref="Z77">
    <cfRule type="expression" dxfId="230" priority="236">
      <formula>Y77&gt;0</formula>
    </cfRule>
  </conditionalFormatting>
  <conditionalFormatting sqref="Z88">
    <cfRule type="expression" dxfId="229" priority="233">
      <formula>Y88&gt;0</formula>
    </cfRule>
  </conditionalFormatting>
  <conditionalFormatting sqref="Z88">
    <cfRule type="expression" dxfId="228" priority="234">
      <formula>Y88&gt;0</formula>
    </cfRule>
  </conditionalFormatting>
  <conditionalFormatting sqref="Z111">
    <cfRule type="expression" dxfId="227" priority="229">
      <formula>Y111&gt;0</formula>
    </cfRule>
  </conditionalFormatting>
  <conditionalFormatting sqref="Z111">
    <cfRule type="expression" dxfId="226" priority="230">
      <formula>Y111&gt;0</formula>
    </cfRule>
  </conditionalFormatting>
  <conditionalFormatting sqref="Z122">
    <cfRule type="expression" dxfId="225" priority="227">
      <formula>Y122&gt;0</formula>
    </cfRule>
  </conditionalFormatting>
  <conditionalFormatting sqref="Z122">
    <cfRule type="expression" dxfId="224" priority="228">
      <formula>Y122&gt;0</formula>
    </cfRule>
  </conditionalFormatting>
  <conditionalFormatting sqref="Z133">
    <cfRule type="expression" dxfId="223" priority="226">
      <formula>Y133&gt;0</formula>
    </cfRule>
  </conditionalFormatting>
  <conditionalFormatting sqref="H15">
    <cfRule type="cellIs" dxfId="222" priority="224" operator="greaterThan">
      <formula>0</formula>
    </cfRule>
  </conditionalFormatting>
  <conditionalFormatting sqref="H14">
    <cfRule type="cellIs" dxfId="221" priority="223" operator="greaterThan">
      <formula>0</formula>
    </cfRule>
  </conditionalFormatting>
  <conditionalFormatting sqref="H16:H23">
    <cfRule type="cellIs" dxfId="220" priority="222" operator="greaterThan">
      <formula>0</formula>
    </cfRule>
  </conditionalFormatting>
  <conditionalFormatting sqref="K15">
    <cfRule type="cellIs" dxfId="219" priority="221" operator="greaterThan">
      <formula>0</formula>
    </cfRule>
  </conditionalFormatting>
  <conditionalFormatting sqref="K14">
    <cfRule type="cellIs" dxfId="218" priority="220" operator="greaterThan">
      <formula>0</formula>
    </cfRule>
  </conditionalFormatting>
  <conditionalFormatting sqref="K16:K23">
    <cfRule type="cellIs" dxfId="217" priority="219" operator="greaterThan">
      <formula>0</formula>
    </cfRule>
  </conditionalFormatting>
  <conditionalFormatting sqref="N15">
    <cfRule type="cellIs" dxfId="216" priority="218" operator="greaterThan">
      <formula>0</formula>
    </cfRule>
  </conditionalFormatting>
  <conditionalFormatting sqref="N14">
    <cfRule type="cellIs" dxfId="215" priority="217" operator="greaterThan">
      <formula>0</formula>
    </cfRule>
  </conditionalFormatting>
  <conditionalFormatting sqref="N16:N23">
    <cfRule type="cellIs" dxfId="214" priority="216" operator="greaterThan">
      <formula>0</formula>
    </cfRule>
  </conditionalFormatting>
  <conditionalFormatting sqref="Q15">
    <cfRule type="cellIs" dxfId="213" priority="215" operator="greaterThan">
      <formula>0</formula>
    </cfRule>
  </conditionalFormatting>
  <conditionalFormatting sqref="Q14">
    <cfRule type="cellIs" dxfId="212" priority="214" operator="greaterThan">
      <formula>0</formula>
    </cfRule>
  </conditionalFormatting>
  <conditionalFormatting sqref="Q16:Q23">
    <cfRule type="cellIs" dxfId="211" priority="213" operator="greaterThan">
      <formula>0</formula>
    </cfRule>
  </conditionalFormatting>
  <conditionalFormatting sqref="T15">
    <cfRule type="cellIs" dxfId="210" priority="212" operator="greaterThan">
      <formula>0</formula>
    </cfRule>
  </conditionalFormatting>
  <conditionalFormatting sqref="T14">
    <cfRule type="cellIs" dxfId="209" priority="211" operator="greaterThan">
      <formula>0</formula>
    </cfRule>
  </conditionalFormatting>
  <conditionalFormatting sqref="T16:T23">
    <cfRule type="cellIs" dxfId="208" priority="210" operator="greaterThan">
      <formula>0</formula>
    </cfRule>
  </conditionalFormatting>
  <conditionalFormatting sqref="W15">
    <cfRule type="cellIs" dxfId="207" priority="209" operator="greaterThan">
      <formula>0</formula>
    </cfRule>
  </conditionalFormatting>
  <conditionalFormatting sqref="W14">
    <cfRule type="cellIs" dxfId="206" priority="208" operator="greaterThan">
      <formula>0</formula>
    </cfRule>
  </conditionalFormatting>
  <conditionalFormatting sqref="W16:W23">
    <cfRule type="cellIs" dxfId="205" priority="207" operator="greaterThan">
      <formula>0</formula>
    </cfRule>
  </conditionalFormatting>
  <conditionalFormatting sqref="H24:H32">
    <cfRule type="cellIs" dxfId="204" priority="206" operator="greaterThan">
      <formula>0</formula>
    </cfRule>
  </conditionalFormatting>
  <conditionalFormatting sqref="K24:K32">
    <cfRule type="cellIs" dxfId="203" priority="205" operator="greaterThan">
      <formula>0</formula>
    </cfRule>
  </conditionalFormatting>
  <conditionalFormatting sqref="N24:N32">
    <cfRule type="cellIs" dxfId="202" priority="204" operator="greaterThan">
      <formula>0</formula>
    </cfRule>
  </conditionalFormatting>
  <conditionalFormatting sqref="Q24:Q32">
    <cfRule type="cellIs" dxfId="201" priority="203" operator="greaterThan">
      <formula>0</formula>
    </cfRule>
  </conditionalFormatting>
  <conditionalFormatting sqref="T24:T32">
    <cfRule type="cellIs" dxfId="200" priority="202" operator="greaterThan">
      <formula>0</formula>
    </cfRule>
  </conditionalFormatting>
  <conditionalFormatting sqref="W24:W32">
    <cfRule type="cellIs" dxfId="199" priority="201" operator="greaterThan">
      <formula>0</formula>
    </cfRule>
  </conditionalFormatting>
  <conditionalFormatting sqref="H33">
    <cfRule type="cellIs" dxfId="198" priority="200" operator="greaterThan">
      <formula>0</formula>
    </cfRule>
  </conditionalFormatting>
  <conditionalFormatting sqref="H34:H43">
    <cfRule type="cellIs" dxfId="197" priority="199" operator="greaterThan">
      <formula>0</formula>
    </cfRule>
  </conditionalFormatting>
  <conditionalFormatting sqref="K33">
    <cfRule type="cellIs" dxfId="196" priority="198" operator="greaterThan">
      <formula>0</formula>
    </cfRule>
  </conditionalFormatting>
  <conditionalFormatting sqref="K34:K43">
    <cfRule type="cellIs" dxfId="195" priority="197" operator="greaterThan">
      <formula>0</formula>
    </cfRule>
  </conditionalFormatting>
  <conditionalFormatting sqref="N33">
    <cfRule type="cellIs" dxfId="194" priority="196" operator="greaterThan">
      <formula>0</formula>
    </cfRule>
  </conditionalFormatting>
  <conditionalFormatting sqref="N34:N43">
    <cfRule type="cellIs" dxfId="193" priority="195" operator="greaterThan">
      <formula>0</formula>
    </cfRule>
  </conditionalFormatting>
  <conditionalFormatting sqref="Q33">
    <cfRule type="cellIs" dxfId="192" priority="194" operator="greaterThan">
      <formula>0</formula>
    </cfRule>
  </conditionalFormatting>
  <conditionalFormatting sqref="Q34:Q43">
    <cfRule type="cellIs" dxfId="191" priority="193" operator="greaterThan">
      <formula>0</formula>
    </cfRule>
  </conditionalFormatting>
  <conditionalFormatting sqref="T33">
    <cfRule type="cellIs" dxfId="190" priority="192" operator="greaterThan">
      <formula>0</formula>
    </cfRule>
  </conditionalFormatting>
  <conditionalFormatting sqref="T34:T43">
    <cfRule type="cellIs" dxfId="189" priority="191" operator="greaterThan">
      <formula>0</formula>
    </cfRule>
  </conditionalFormatting>
  <conditionalFormatting sqref="W33">
    <cfRule type="cellIs" dxfId="188" priority="190" operator="greaterThan">
      <formula>0</formula>
    </cfRule>
  </conditionalFormatting>
  <conditionalFormatting sqref="W34:W43">
    <cfRule type="cellIs" dxfId="187" priority="189" operator="greaterThan">
      <formula>0</formula>
    </cfRule>
  </conditionalFormatting>
  <conditionalFormatting sqref="H44">
    <cfRule type="cellIs" dxfId="186" priority="188" operator="greaterThan">
      <formula>0</formula>
    </cfRule>
  </conditionalFormatting>
  <conditionalFormatting sqref="H45">
    <cfRule type="cellIs" dxfId="185" priority="187" operator="greaterThan">
      <formula>0</formula>
    </cfRule>
  </conditionalFormatting>
  <conditionalFormatting sqref="H46:H54">
    <cfRule type="cellIs" dxfId="184" priority="186" operator="greaterThan">
      <formula>0</formula>
    </cfRule>
  </conditionalFormatting>
  <conditionalFormatting sqref="K44">
    <cfRule type="cellIs" dxfId="183" priority="185" operator="greaterThan">
      <formula>0</formula>
    </cfRule>
  </conditionalFormatting>
  <conditionalFormatting sqref="K45">
    <cfRule type="cellIs" dxfId="182" priority="184" operator="greaterThan">
      <formula>0</formula>
    </cfRule>
  </conditionalFormatting>
  <conditionalFormatting sqref="K46:K54">
    <cfRule type="cellIs" dxfId="181" priority="183" operator="greaterThan">
      <formula>0</formula>
    </cfRule>
  </conditionalFormatting>
  <conditionalFormatting sqref="N44">
    <cfRule type="cellIs" dxfId="180" priority="182" operator="greaterThan">
      <formula>0</formula>
    </cfRule>
  </conditionalFormatting>
  <conditionalFormatting sqref="N45">
    <cfRule type="cellIs" dxfId="179" priority="181" operator="greaterThan">
      <formula>0</formula>
    </cfRule>
  </conditionalFormatting>
  <conditionalFormatting sqref="N46:N54">
    <cfRule type="cellIs" dxfId="178" priority="180" operator="greaterThan">
      <formula>0</formula>
    </cfRule>
  </conditionalFormatting>
  <conditionalFormatting sqref="Q44">
    <cfRule type="cellIs" dxfId="177" priority="179" operator="greaterThan">
      <formula>0</formula>
    </cfRule>
  </conditionalFormatting>
  <conditionalFormatting sqref="Q45">
    <cfRule type="cellIs" dxfId="176" priority="178" operator="greaterThan">
      <formula>0</formula>
    </cfRule>
  </conditionalFormatting>
  <conditionalFormatting sqref="Q46:Q54">
    <cfRule type="cellIs" dxfId="175" priority="177" operator="greaterThan">
      <formula>0</formula>
    </cfRule>
  </conditionalFormatting>
  <conditionalFormatting sqref="T44">
    <cfRule type="cellIs" dxfId="174" priority="176" operator="greaterThan">
      <formula>0</formula>
    </cfRule>
  </conditionalFormatting>
  <conditionalFormatting sqref="T45">
    <cfRule type="cellIs" dxfId="173" priority="175" operator="greaterThan">
      <formula>0</formula>
    </cfRule>
  </conditionalFormatting>
  <conditionalFormatting sqref="T46:T54">
    <cfRule type="cellIs" dxfId="172" priority="174" operator="greaterThan">
      <formula>0</formula>
    </cfRule>
  </conditionalFormatting>
  <conditionalFormatting sqref="W44">
    <cfRule type="cellIs" dxfId="171" priority="173" operator="greaterThan">
      <formula>0</formula>
    </cfRule>
  </conditionalFormatting>
  <conditionalFormatting sqref="W45">
    <cfRule type="cellIs" dxfId="170" priority="172" operator="greaterThan">
      <formula>0</formula>
    </cfRule>
  </conditionalFormatting>
  <conditionalFormatting sqref="W46:W54">
    <cfRule type="cellIs" dxfId="169" priority="171" operator="greaterThan">
      <formula>0</formula>
    </cfRule>
  </conditionalFormatting>
  <conditionalFormatting sqref="H55">
    <cfRule type="cellIs" dxfId="168" priority="170" operator="greaterThan">
      <formula>0</formula>
    </cfRule>
  </conditionalFormatting>
  <conditionalFormatting sqref="H56">
    <cfRule type="cellIs" dxfId="167" priority="169" operator="greaterThan">
      <formula>0</formula>
    </cfRule>
  </conditionalFormatting>
  <conditionalFormatting sqref="H57:H65">
    <cfRule type="cellIs" dxfId="166" priority="168" operator="greaterThan">
      <formula>0</formula>
    </cfRule>
  </conditionalFormatting>
  <conditionalFormatting sqref="K55">
    <cfRule type="cellIs" dxfId="165" priority="167" operator="greaterThan">
      <formula>0</formula>
    </cfRule>
  </conditionalFormatting>
  <conditionalFormatting sqref="K56">
    <cfRule type="cellIs" dxfId="164" priority="166" operator="greaterThan">
      <formula>0</formula>
    </cfRule>
  </conditionalFormatting>
  <conditionalFormatting sqref="K57:K65">
    <cfRule type="cellIs" dxfId="163" priority="165" operator="greaterThan">
      <formula>0</formula>
    </cfRule>
  </conditionalFormatting>
  <conditionalFormatting sqref="N55">
    <cfRule type="cellIs" dxfId="162" priority="164" operator="greaterThan">
      <formula>0</formula>
    </cfRule>
  </conditionalFormatting>
  <conditionalFormatting sqref="N56">
    <cfRule type="cellIs" dxfId="161" priority="163" operator="greaterThan">
      <formula>0</formula>
    </cfRule>
  </conditionalFormatting>
  <conditionalFormatting sqref="N57:N65">
    <cfRule type="cellIs" dxfId="160" priority="162" operator="greaterThan">
      <formula>0</formula>
    </cfRule>
  </conditionalFormatting>
  <conditionalFormatting sqref="Q55">
    <cfRule type="cellIs" dxfId="159" priority="161" operator="greaterThan">
      <formula>0</formula>
    </cfRule>
  </conditionalFormatting>
  <conditionalFormatting sqref="Q56">
    <cfRule type="cellIs" dxfId="158" priority="160" operator="greaterThan">
      <formula>0</formula>
    </cfRule>
  </conditionalFormatting>
  <conditionalFormatting sqref="Q57:Q65">
    <cfRule type="cellIs" dxfId="157" priority="159" operator="greaterThan">
      <formula>0</formula>
    </cfRule>
  </conditionalFormatting>
  <conditionalFormatting sqref="T55">
    <cfRule type="cellIs" dxfId="156" priority="158" operator="greaterThan">
      <formula>0</formula>
    </cfRule>
  </conditionalFormatting>
  <conditionalFormatting sqref="T56">
    <cfRule type="cellIs" dxfId="155" priority="157" operator="greaterThan">
      <formula>0</formula>
    </cfRule>
  </conditionalFormatting>
  <conditionalFormatting sqref="T57:T65">
    <cfRule type="cellIs" dxfId="154" priority="156" operator="greaterThan">
      <formula>0</formula>
    </cfRule>
  </conditionalFormatting>
  <conditionalFormatting sqref="W55">
    <cfRule type="cellIs" dxfId="153" priority="155" operator="greaterThan">
      <formula>0</formula>
    </cfRule>
  </conditionalFormatting>
  <conditionalFormatting sqref="W56">
    <cfRule type="cellIs" dxfId="152" priority="154" operator="greaterThan">
      <formula>0</formula>
    </cfRule>
  </conditionalFormatting>
  <conditionalFormatting sqref="W57:W65">
    <cfRule type="cellIs" dxfId="151" priority="153" operator="greaterThan">
      <formula>0</formula>
    </cfRule>
  </conditionalFormatting>
  <conditionalFormatting sqref="H66">
    <cfRule type="cellIs" dxfId="150" priority="152" operator="greaterThan">
      <formula>0</formula>
    </cfRule>
  </conditionalFormatting>
  <conditionalFormatting sqref="H67">
    <cfRule type="cellIs" dxfId="149" priority="151" operator="greaterThan">
      <formula>0</formula>
    </cfRule>
  </conditionalFormatting>
  <conditionalFormatting sqref="H68:H76">
    <cfRule type="cellIs" dxfId="148" priority="150" operator="greaterThan">
      <formula>0</formula>
    </cfRule>
  </conditionalFormatting>
  <conditionalFormatting sqref="K66">
    <cfRule type="cellIs" dxfId="147" priority="149" operator="greaterThan">
      <formula>0</formula>
    </cfRule>
  </conditionalFormatting>
  <conditionalFormatting sqref="K67">
    <cfRule type="cellIs" dxfId="146" priority="148" operator="greaterThan">
      <formula>0</formula>
    </cfRule>
  </conditionalFormatting>
  <conditionalFormatting sqref="K68:K76">
    <cfRule type="cellIs" dxfId="145" priority="147" operator="greaterThan">
      <formula>0</formula>
    </cfRule>
  </conditionalFormatting>
  <conditionalFormatting sqref="N66">
    <cfRule type="cellIs" dxfId="144" priority="146" operator="greaterThan">
      <formula>0</formula>
    </cfRule>
  </conditionalFormatting>
  <conditionalFormatting sqref="N67">
    <cfRule type="cellIs" dxfId="143" priority="145" operator="greaterThan">
      <formula>0</formula>
    </cfRule>
  </conditionalFormatting>
  <conditionalFormatting sqref="N68:N76">
    <cfRule type="cellIs" dxfId="142" priority="144" operator="greaterThan">
      <formula>0</formula>
    </cfRule>
  </conditionalFormatting>
  <conditionalFormatting sqref="Q66">
    <cfRule type="cellIs" dxfId="141" priority="143" operator="greaterThan">
      <formula>0</formula>
    </cfRule>
  </conditionalFormatting>
  <conditionalFormatting sqref="Q67">
    <cfRule type="cellIs" dxfId="140" priority="142" operator="greaterThan">
      <formula>0</formula>
    </cfRule>
  </conditionalFormatting>
  <conditionalFormatting sqref="Q68:Q76">
    <cfRule type="cellIs" dxfId="139" priority="141" operator="greaterThan">
      <formula>0</formula>
    </cfRule>
  </conditionalFormatting>
  <conditionalFormatting sqref="T66">
    <cfRule type="cellIs" dxfId="138" priority="140" operator="greaterThan">
      <formula>0</formula>
    </cfRule>
  </conditionalFormatting>
  <conditionalFormatting sqref="T67">
    <cfRule type="cellIs" dxfId="137" priority="139" operator="greaterThan">
      <formula>0</formula>
    </cfRule>
  </conditionalFormatting>
  <conditionalFormatting sqref="T68:T76">
    <cfRule type="cellIs" dxfId="136" priority="138" operator="greaterThan">
      <formula>0</formula>
    </cfRule>
  </conditionalFormatting>
  <conditionalFormatting sqref="W66">
    <cfRule type="cellIs" dxfId="135" priority="137" operator="greaterThan">
      <formula>0</formula>
    </cfRule>
  </conditionalFormatting>
  <conditionalFormatting sqref="W67">
    <cfRule type="cellIs" dxfId="134" priority="136" operator="greaterThan">
      <formula>0</formula>
    </cfRule>
  </conditionalFormatting>
  <conditionalFormatting sqref="W68:W76">
    <cfRule type="cellIs" dxfId="133" priority="135" operator="greaterThan">
      <formula>0</formula>
    </cfRule>
  </conditionalFormatting>
  <conditionalFormatting sqref="H77">
    <cfRule type="cellIs" dxfId="132" priority="134" operator="greaterThan">
      <formula>0</formula>
    </cfRule>
  </conditionalFormatting>
  <conditionalFormatting sqref="H78">
    <cfRule type="cellIs" dxfId="131" priority="133" operator="greaterThan">
      <formula>0</formula>
    </cfRule>
  </conditionalFormatting>
  <conditionalFormatting sqref="H79:H87">
    <cfRule type="cellIs" dxfId="130" priority="132" operator="greaterThan">
      <formula>0</formula>
    </cfRule>
  </conditionalFormatting>
  <conditionalFormatting sqref="K77">
    <cfRule type="cellIs" dxfId="129" priority="131" operator="greaterThan">
      <formula>0</formula>
    </cfRule>
  </conditionalFormatting>
  <conditionalFormatting sqref="K78">
    <cfRule type="cellIs" dxfId="128" priority="130" operator="greaterThan">
      <formula>0</formula>
    </cfRule>
  </conditionalFormatting>
  <conditionalFormatting sqref="K79:K87">
    <cfRule type="cellIs" dxfId="127" priority="129" operator="greaterThan">
      <formula>0</formula>
    </cfRule>
  </conditionalFormatting>
  <conditionalFormatting sqref="N77">
    <cfRule type="cellIs" dxfId="126" priority="128" operator="greaterThan">
      <formula>0</formula>
    </cfRule>
  </conditionalFormatting>
  <conditionalFormatting sqref="N78">
    <cfRule type="cellIs" dxfId="125" priority="127" operator="greaterThan">
      <formula>0</formula>
    </cfRule>
  </conditionalFormatting>
  <conditionalFormatting sqref="N79:N87">
    <cfRule type="cellIs" dxfId="124" priority="126" operator="greaterThan">
      <formula>0</formula>
    </cfRule>
  </conditionalFormatting>
  <conditionalFormatting sqref="Q77">
    <cfRule type="cellIs" dxfId="123" priority="125" operator="greaterThan">
      <formula>0</formula>
    </cfRule>
  </conditionalFormatting>
  <conditionalFormatting sqref="Q78">
    <cfRule type="cellIs" dxfId="122" priority="124" operator="greaterThan">
      <formula>0</formula>
    </cfRule>
  </conditionalFormatting>
  <conditionalFormatting sqref="Q79:Q87">
    <cfRule type="cellIs" dxfId="121" priority="123" operator="greaterThan">
      <formula>0</formula>
    </cfRule>
  </conditionalFormatting>
  <conditionalFormatting sqref="T77">
    <cfRule type="cellIs" dxfId="120" priority="122" operator="greaterThan">
      <formula>0</formula>
    </cfRule>
  </conditionalFormatting>
  <conditionalFormatting sqref="T78">
    <cfRule type="cellIs" dxfId="119" priority="121" operator="greaterThan">
      <formula>0</formula>
    </cfRule>
  </conditionalFormatting>
  <conditionalFormatting sqref="T79:T87">
    <cfRule type="cellIs" dxfId="118" priority="120" operator="greaterThan">
      <formula>0</formula>
    </cfRule>
  </conditionalFormatting>
  <conditionalFormatting sqref="W77">
    <cfRule type="cellIs" dxfId="117" priority="119" operator="greaterThan">
      <formula>0</formula>
    </cfRule>
  </conditionalFormatting>
  <conditionalFormatting sqref="W78">
    <cfRule type="cellIs" dxfId="116" priority="118" operator="greaterThan">
      <formula>0</formula>
    </cfRule>
  </conditionalFormatting>
  <conditionalFormatting sqref="W79:W87">
    <cfRule type="cellIs" dxfId="115" priority="117" operator="greaterThan">
      <formula>0</formula>
    </cfRule>
  </conditionalFormatting>
  <conditionalFormatting sqref="H88">
    <cfRule type="cellIs" dxfId="114" priority="116" operator="greaterThan">
      <formula>0</formula>
    </cfRule>
  </conditionalFormatting>
  <conditionalFormatting sqref="H89">
    <cfRule type="cellIs" dxfId="113" priority="115" operator="greaterThan">
      <formula>0</formula>
    </cfRule>
  </conditionalFormatting>
  <conditionalFormatting sqref="H90:H98">
    <cfRule type="cellIs" dxfId="112" priority="114" operator="greaterThan">
      <formula>0</formula>
    </cfRule>
  </conditionalFormatting>
  <conditionalFormatting sqref="K88">
    <cfRule type="cellIs" dxfId="111" priority="113" operator="greaterThan">
      <formula>0</formula>
    </cfRule>
  </conditionalFormatting>
  <conditionalFormatting sqref="K89">
    <cfRule type="cellIs" dxfId="110" priority="112" operator="greaterThan">
      <formula>0</formula>
    </cfRule>
  </conditionalFormatting>
  <conditionalFormatting sqref="K90:K98">
    <cfRule type="cellIs" dxfId="109" priority="111" operator="greaterThan">
      <formula>0</formula>
    </cfRule>
  </conditionalFormatting>
  <conditionalFormatting sqref="N88">
    <cfRule type="cellIs" dxfId="108" priority="110" operator="greaterThan">
      <formula>0</formula>
    </cfRule>
  </conditionalFormatting>
  <conditionalFormatting sqref="N89">
    <cfRule type="cellIs" dxfId="107" priority="109" operator="greaterThan">
      <formula>0</formula>
    </cfRule>
  </conditionalFormatting>
  <conditionalFormatting sqref="N90:N98">
    <cfRule type="cellIs" dxfId="106" priority="108" operator="greaterThan">
      <formula>0</formula>
    </cfRule>
  </conditionalFormatting>
  <conditionalFormatting sqref="Q88">
    <cfRule type="cellIs" dxfId="105" priority="107" operator="greaterThan">
      <formula>0</formula>
    </cfRule>
  </conditionalFormatting>
  <conditionalFormatting sqref="Q89">
    <cfRule type="cellIs" dxfId="104" priority="106" operator="greaterThan">
      <formula>0</formula>
    </cfRule>
  </conditionalFormatting>
  <conditionalFormatting sqref="Q90:Q98">
    <cfRule type="cellIs" dxfId="103" priority="105" operator="greaterThan">
      <formula>0</formula>
    </cfRule>
  </conditionalFormatting>
  <conditionalFormatting sqref="T88">
    <cfRule type="cellIs" dxfId="102" priority="104" operator="greaterThan">
      <formula>0</formula>
    </cfRule>
  </conditionalFormatting>
  <conditionalFormatting sqref="T89">
    <cfRule type="cellIs" dxfId="101" priority="103" operator="greaterThan">
      <formula>0</formula>
    </cfRule>
  </conditionalFormatting>
  <conditionalFormatting sqref="T90:T98">
    <cfRule type="cellIs" dxfId="100" priority="102" operator="greaterThan">
      <formula>0</formula>
    </cfRule>
  </conditionalFormatting>
  <conditionalFormatting sqref="W88">
    <cfRule type="cellIs" dxfId="99" priority="101" operator="greaterThan">
      <formula>0</formula>
    </cfRule>
  </conditionalFormatting>
  <conditionalFormatting sqref="W89">
    <cfRule type="cellIs" dxfId="98" priority="100" operator="greaterThan">
      <formula>0</formula>
    </cfRule>
  </conditionalFormatting>
  <conditionalFormatting sqref="W90:W98">
    <cfRule type="cellIs" dxfId="97" priority="99" operator="greaterThan">
      <formula>0</formula>
    </cfRule>
  </conditionalFormatting>
  <conditionalFormatting sqref="W111">
    <cfRule type="cellIs" dxfId="96" priority="65" operator="greaterThan">
      <formula>0</formula>
    </cfRule>
  </conditionalFormatting>
  <conditionalFormatting sqref="W112">
    <cfRule type="cellIs" dxfId="95" priority="64" operator="greaterThan">
      <formula>0</formula>
    </cfRule>
  </conditionalFormatting>
  <conditionalFormatting sqref="W113:W121">
    <cfRule type="cellIs" dxfId="94" priority="63" operator="greaterThan">
      <formula>0</formula>
    </cfRule>
  </conditionalFormatting>
  <conditionalFormatting sqref="H100">
    <cfRule type="cellIs" dxfId="93" priority="98" operator="greaterThan">
      <formula>0</formula>
    </cfRule>
  </conditionalFormatting>
  <conditionalFormatting sqref="H101">
    <cfRule type="cellIs" dxfId="92" priority="97" operator="greaterThan">
      <formula>0</formula>
    </cfRule>
  </conditionalFormatting>
  <conditionalFormatting sqref="H102:H110">
    <cfRule type="cellIs" dxfId="91" priority="96" operator="greaterThan">
      <formula>0</formula>
    </cfRule>
  </conditionalFormatting>
  <conditionalFormatting sqref="K100">
    <cfRule type="cellIs" dxfId="90" priority="95" operator="greaterThan">
      <formula>0</formula>
    </cfRule>
  </conditionalFormatting>
  <conditionalFormatting sqref="K101">
    <cfRule type="cellIs" dxfId="89" priority="94" operator="greaterThan">
      <formula>0</formula>
    </cfRule>
  </conditionalFormatting>
  <conditionalFormatting sqref="K102:K110">
    <cfRule type="cellIs" dxfId="88" priority="93" operator="greaterThan">
      <formula>0</formula>
    </cfRule>
  </conditionalFormatting>
  <conditionalFormatting sqref="N100">
    <cfRule type="cellIs" dxfId="87" priority="92" operator="greaterThan">
      <formula>0</formula>
    </cfRule>
  </conditionalFormatting>
  <conditionalFormatting sqref="N101">
    <cfRule type="cellIs" dxfId="86" priority="91" operator="greaterThan">
      <formula>0</formula>
    </cfRule>
  </conditionalFormatting>
  <conditionalFormatting sqref="N102:N110">
    <cfRule type="cellIs" dxfId="85" priority="90" operator="greaterThan">
      <formula>0</formula>
    </cfRule>
  </conditionalFormatting>
  <conditionalFormatting sqref="Q100">
    <cfRule type="cellIs" dxfId="84" priority="89" operator="greaterThan">
      <formula>0</formula>
    </cfRule>
  </conditionalFormatting>
  <conditionalFormatting sqref="Q101">
    <cfRule type="cellIs" dxfId="83" priority="88" operator="greaterThan">
      <formula>0</formula>
    </cfRule>
  </conditionalFormatting>
  <conditionalFormatting sqref="Q102:Q110">
    <cfRule type="cellIs" dxfId="82" priority="87" operator="greaterThan">
      <formula>0</formula>
    </cfRule>
  </conditionalFormatting>
  <conditionalFormatting sqref="T100">
    <cfRule type="cellIs" dxfId="81" priority="86" operator="greaterThan">
      <formula>0</formula>
    </cfRule>
  </conditionalFormatting>
  <conditionalFormatting sqref="T101">
    <cfRule type="cellIs" dxfId="80" priority="85" operator="greaterThan">
      <formula>0</formula>
    </cfRule>
  </conditionalFormatting>
  <conditionalFormatting sqref="T102:T110">
    <cfRule type="cellIs" dxfId="79" priority="84" operator="greaterThan">
      <formula>0</formula>
    </cfRule>
  </conditionalFormatting>
  <conditionalFormatting sqref="W100">
    <cfRule type="cellIs" dxfId="78" priority="83" operator="greaterThan">
      <formula>0</formula>
    </cfRule>
  </conditionalFormatting>
  <conditionalFormatting sqref="W101">
    <cfRule type="cellIs" dxfId="77" priority="82" operator="greaterThan">
      <formula>0</formula>
    </cfRule>
  </conditionalFormatting>
  <conditionalFormatting sqref="W102:W110">
    <cfRule type="cellIs" dxfId="76" priority="81" operator="greaterThan">
      <formula>0</formula>
    </cfRule>
  </conditionalFormatting>
  <conditionalFormatting sqref="H111">
    <cfRule type="cellIs" dxfId="75" priority="80" operator="greaterThan">
      <formula>0</formula>
    </cfRule>
  </conditionalFormatting>
  <conditionalFormatting sqref="H112">
    <cfRule type="cellIs" dxfId="74" priority="79" operator="greaterThan">
      <formula>0</formula>
    </cfRule>
  </conditionalFormatting>
  <conditionalFormatting sqref="H113:H121">
    <cfRule type="cellIs" dxfId="73" priority="78" operator="greaterThan">
      <formula>0</formula>
    </cfRule>
  </conditionalFormatting>
  <conditionalFormatting sqref="K111">
    <cfRule type="cellIs" dxfId="72" priority="77" operator="greaterThan">
      <formula>0</formula>
    </cfRule>
  </conditionalFormatting>
  <conditionalFormatting sqref="K112">
    <cfRule type="cellIs" dxfId="71" priority="76" operator="greaterThan">
      <formula>0</formula>
    </cfRule>
  </conditionalFormatting>
  <conditionalFormatting sqref="K113:K121">
    <cfRule type="cellIs" dxfId="70" priority="75" operator="greaterThan">
      <formula>0</formula>
    </cfRule>
  </conditionalFormatting>
  <conditionalFormatting sqref="N111">
    <cfRule type="cellIs" dxfId="69" priority="74" operator="greaterThan">
      <formula>0</formula>
    </cfRule>
  </conditionalFormatting>
  <conditionalFormatting sqref="N112">
    <cfRule type="cellIs" dxfId="68" priority="73" operator="greaterThan">
      <formula>0</formula>
    </cfRule>
  </conditionalFormatting>
  <conditionalFormatting sqref="N113:N121">
    <cfRule type="cellIs" dxfId="67" priority="72" operator="greaterThan">
      <formula>0</formula>
    </cfRule>
  </conditionalFormatting>
  <conditionalFormatting sqref="Q111">
    <cfRule type="cellIs" dxfId="66" priority="71" operator="greaterThan">
      <formula>0</formula>
    </cfRule>
  </conditionalFormatting>
  <conditionalFormatting sqref="Q112">
    <cfRule type="cellIs" dxfId="65" priority="70" operator="greaterThan">
      <formula>0</formula>
    </cfRule>
  </conditionalFormatting>
  <conditionalFormatting sqref="Q113:Q121">
    <cfRule type="cellIs" dxfId="64" priority="69" operator="greaterThan">
      <formula>0</formula>
    </cfRule>
  </conditionalFormatting>
  <conditionalFormatting sqref="T111">
    <cfRule type="cellIs" dxfId="63" priority="68" operator="greaterThan">
      <formula>0</formula>
    </cfRule>
  </conditionalFormatting>
  <conditionalFormatting sqref="T112">
    <cfRule type="cellIs" dxfId="62" priority="67" operator="greaterThan">
      <formula>0</formula>
    </cfRule>
  </conditionalFormatting>
  <conditionalFormatting sqref="T113:T121">
    <cfRule type="cellIs" dxfId="61" priority="66" operator="greaterThan">
      <formula>0</formula>
    </cfRule>
  </conditionalFormatting>
  <conditionalFormatting sqref="H122">
    <cfRule type="cellIs" dxfId="60" priority="62" operator="greaterThan">
      <formula>0</formula>
    </cfRule>
  </conditionalFormatting>
  <conditionalFormatting sqref="H123">
    <cfRule type="cellIs" dxfId="59" priority="61" operator="greaterThan">
      <formula>0</formula>
    </cfRule>
  </conditionalFormatting>
  <conditionalFormatting sqref="H124:H132">
    <cfRule type="cellIs" dxfId="58" priority="60" operator="greaterThan">
      <formula>0</formula>
    </cfRule>
  </conditionalFormatting>
  <conditionalFormatting sqref="K122">
    <cfRule type="cellIs" dxfId="57" priority="59" operator="greaterThan">
      <formula>0</formula>
    </cfRule>
  </conditionalFormatting>
  <conditionalFormatting sqref="K123">
    <cfRule type="cellIs" dxfId="56" priority="58" operator="greaterThan">
      <formula>0</formula>
    </cfRule>
  </conditionalFormatting>
  <conditionalFormatting sqref="K124:K132">
    <cfRule type="cellIs" dxfId="55" priority="57" operator="greaterThan">
      <formula>0</formula>
    </cfRule>
  </conditionalFormatting>
  <conditionalFormatting sqref="N122">
    <cfRule type="cellIs" dxfId="54" priority="56" operator="greaterThan">
      <formula>0</formula>
    </cfRule>
  </conditionalFormatting>
  <conditionalFormatting sqref="N123">
    <cfRule type="cellIs" dxfId="53" priority="55" operator="greaterThan">
      <formula>0</formula>
    </cfRule>
  </conditionalFormatting>
  <conditionalFormatting sqref="N124:N132">
    <cfRule type="cellIs" dxfId="52" priority="54" operator="greaterThan">
      <formula>0</formula>
    </cfRule>
  </conditionalFormatting>
  <conditionalFormatting sqref="Q122">
    <cfRule type="cellIs" dxfId="51" priority="53" operator="greaterThan">
      <formula>0</formula>
    </cfRule>
  </conditionalFormatting>
  <conditionalFormatting sqref="Q123">
    <cfRule type="cellIs" dxfId="50" priority="52" operator="greaterThan">
      <formula>0</formula>
    </cfRule>
  </conditionalFormatting>
  <conditionalFormatting sqref="Q124:Q132">
    <cfRule type="cellIs" dxfId="49" priority="51" operator="greaterThan">
      <formula>0</formula>
    </cfRule>
  </conditionalFormatting>
  <conditionalFormatting sqref="T122">
    <cfRule type="cellIs" dxfId="48" priority="50" operator="greaterThan">
      <formula>0</formula>
    </cfRule>
  </conditionalFormatting>
  <conditionalFormatting sqref="T123">
    <cfRule type="cellIs" dxfId="47" priority="49" operator="greaterThan">
      <formula>0</formula>
    </cfRule>
  </conditionalFormatting>
  <conditionalFormatting sqref="T124:T132">
    <cfRule type="cellIs" dxfId="46" priority="48" operator="greaterThan">
      <formula>0</formula>
    </cfRule>
  </conditionalFormatting>
  <conditionalFormatting sqref="W122">
    <cfRule type="cellIs" dxfId="45" priority="47" operator="greaterThan">
      <formula>0</formula>
    </cfRule>
  </conditionalFormatting>
  <conditionalFormatting sqref="W123">
    <cfRule type="cellIs" dxfId="44" priority="46" operator="greaterThan">
      <formula>0</formula>
    </cfRule>
  </conditionalFormatting>
  <conditionalFormatting sqref="W124:W132">
    <cfRule type="cellIs" dxfId="43" priority="45" operator="greaterThan">
      <formula>0</formula>
    </cfRule>
  </conditionalFormatting>
  <conditionalFormatting sqref="H133">
    <cfRule type="cellIs" dxfId="42" priority="44" operator="greaterThan">
      <formula>0</formula>
    </cfRule>
  </conditionalFormatting>
  <conditionalFormatting sqref="K133">
    <cfRule type="cellIs" dxfId="41" priority="43" operator="greaterThan">
      <formula>0</formula>
    </cfRule>
  </conditionalFormatting>
  <conditionalFormatting sqref="N133">
    <cfRule type="cellIs" dxfId="40" priority="42" operator="greaterThan">
      <formula>0</formula>
    </cfRule>
  </conditionalFormatting>
  <conditionalFormatting sqref="Q133">
    <cfRule type="cellIs" dxfId="39" priority="41" operator="greaterThan">
      <formula>0</formula>
    </cfRule>
  </conditionalFormatting>
  <conditionalFormatting sqref="T133">
    <cfRule type="cellIs" dxfId="38" priority="40" operator="greaterThan">
      <formula>0</formula>
    </cfRule>
  </conditionalFormatting>
  <conditionalFormatting sqref="W133">
    <cfRule type="cellIs" dxfId="37" priority="39" operator="greaterThan">
      <formula>0</formula>
    </cfRule>
  </conditionalFormatting>
  <conditionalFormatting sqref="H134">
    <cfRule type="cellIs" dxfId="36" priority="37" operator="greaterThan">
      <formula>0</formula>
    </cfRule>
  </conditionalFormatting>
  <conditionalFormatting sqref="K134">
    <cfRule type="cellIs" dxfId="35" priority="36" operator="greaterThan">
      <formula>0</formula>
    </cfRule>
  </conditionalFormatting>
  <conditionalFormatting sqref="N134">
    <cfRule type="cellIs" dxfId="34" priority="35" operator="greaterThan">
      <formula>0</formula>
    </cfRule>
  </conditionalFormatting>
  <conditionalFormatting sqref="Q134">
    <cfRule type="cellIs" dxfId="33" priority="34" operator="greaterThan">
      <formula>0</formula>
    </cfRule>
  </conditionalFormatting>
  <conditionalFormatting sqref="T134">
    <cfRule type="cellIs" dxfId="32" priority="33" operator="greaterThan">
      <formula>0</formula>
    </cfRule>
  </conditionalFormatting>
  <conditionalFormatting sqref="W134">
    <cfRule type="cellIs" dxfId="31" priority="32" operator="greaterThan">
      <formula>0</formula>
    </cfRule>
  </conditionalFormatting>
  <conditionalFormatting sqref="H135">
    <cfRule type="cellIs" dxfId="30" priority="30" operator="greaterThan">
      <formula>0</formula>
    </cfRule>
  </conditionalFormatting>
  <conditionalFormatting sqref="K135">
    <cfRule type="cellIs" dxfId="29" priority="29" operator="greaterThan">
      <formula>0</formula>
    </cfRule>
  </conditionalFormatting>
  <conditionalFormatting sqref="N135">
    <cfRule type="cellIs" dxfId="28" priority="28" operator="greaterThan">
      <formula>0</formula>
    </cfRule>
  </conditionalFormatting>
  <conditionalFormatting sqref="Q135">
    <cfRule type="cellIs" dxfId="27" priority="27" operator="greaterThan">
      <formula>0</formula>
    </cfRule>
  </conditionalFormatting>
  <conditionalFormatting sqref="T135">
    <cfRule type="cellIs" dxfId="26" priority="26" operator="greaterThan">
      <formula>0</formula>
    </cfRule>
  </conditionalFormatting>
  <conditionalFormatting sqref="W135">
    <cfRule type="cellIs" dxfId="25" priority="25" operator="greaterThan">
      <formula>0</formula>
    </cfRule>
  </conditionalFormatting>
  <conditionalFormatting sqref="Z15:Z23">
    <cfRule type="expression" dxfId="24" priority="23">
      <formula>Y15&gt;0</formula>
    </cfRule>
  </conditionalFormatting>
  <conditionalFormatting sqref="Z15:Z23">
    <cfRule type="expression" dxfId="23" priority="24">
      <formula>Y15&gt;0</formula>
    </cfRule>
  </conditionalFormatting>
  <conditionalFormatting sqref="Z25:Z32">
    <cfRule type="expression" dxfId="22" priority="21">
      <formula>Y25&gt;0</formula>
    </cfRule>
  </conditionalFormatting>
  <conditionalFormatting sqref="Z25:Z32">
    <cfRule type="expression" dxfId="21" priority="22">
      <formula>Y25&gt;0</formula>
    </cfRule>
  </conditionalFormatting>
  <conditionalFormatting sqref="Z34:Z43">
    <cfRule type="expression" dxfId="20" priority="19">
      <formula>Y34&gt;0</formula>
    </cfRule>
  </conditionalFormatting>
  <conditionalFormatting sqref="Z34:Z43">
    <cfRule type="expression" dxfId="19" priority="20">
      <formula>Y34&gt;0</formula>
    </cfRule>
  </conditionalFormatting>
  <conditionalFormatting sqref="Z45:Z54">
    <cfRule type="expression" dxfId="18" priority="17">
      <formula>Y45&gt;0</formula>
    </cfRule>
  </conditionalFormatting>
  <conditionalFormatting sqref="Z45:Z54">
    <cfRule type="expression" dxfId="17" priority="18">
      <formula>Y45&gt;0</formula>
    </cfRule>
  </conditionalFormatting>
  <conditionalFormatting sqref="Z56:Z65">
    <cfRule type="expression" dxfId="16" priority="15">
      <formula>Y56&gt;0</formula>
    </cfRule>
  </conditionalFormatting>
  <conditionalFormatting sqref="Z56:Z65">
    <cfRule type="expression" dxfId="15" priority="16">
      <formula>Y56&gt;0</formula>
    </cfRule>
  </conditionalFormatting>
  <conditionalFormatting sqref="Z67:Z76">
    <cfRule type="expression" dxfId="14" priority="13">
      <formula>Y67&gt;0</formula>
    </cfRule>
  </conditionalFormatting>
  <conditionalFormatting sqref="Z67:Z76">
    <cfRule type="expression" dxfId="13" priority="14">
      <formula>Y67&gt;0</formula>
    </cfRule>
  </conditionalFormatting>
  <conditionalFormatting sqref="Z78:Z87">
    <cfRule type="expression" dxfId="12" priority="11">
      <formula>Y78&gt;0</formula>
    </cfRule>
  </conditionalFormatting>
  <conditionalFormatting sqref="Z78:Z87">
    <cfRule type="expression" dxfId="11" priority="12">
      <formula>Y78&gt;0</formula>
    </cfRule>
  </conditionalFormatting>
  <conditionalFormatting sqref="Z89:Z98">
    <cfRule type="expression" dxfId="10" priority="9">
      <formula>Y89&gt;0</formula>
    </cfRule>
  </conditionalFormatting>
  <conditionalFormatting sqref="Z89:Z98">
    <cfRule type="expression" dxfId="9" priority="10">
      <formula>Y89&gt;0</formula>
    </cfRule>
  </conditionalFormatting>
  <conditionalFormatting sqref="Z100:Z110">
    <cfRule type="expression" dxfId="8" priority="7">
      <formula>Y100&gt;0</formula>
    </cfRule>
  </conditionalFormatting>
  <conditionalFormatting sqref="Z100:Z110">
    <cfRule type="expression" dxfId="7" priority="8">
      <formula>Y100&gt;0</formula>
    </cfRule>
  </conditionalFormatting>
  <conditionalFormatting sqref="Z112:Z121">
    <cfRule type="expression" dxfId="6" priority="5">
      <formula>Y112&gt;0</formula>
    </cfRule>
  </conditionalFormatting>
  <conditionalFormatting sqref="Z112:Z121">
    <cfRule type="expression" dxfId="5" priority="6">
      <formula>Y112&gt;0</formula>
    </cfRule>
  </conditionalFormatting>
  <conditionalFormatting sqref="Z123:Z132">
    <cfRule type="expression" dxfId="4" priority="3">
      <formula>Y123&gt;0</formula>
    </cfRule>
  </conditionalFormatting>
  <conditionalFormatting sqref="Z123:Z132">
    <cfRule type="expression" dxfId="3" priority="4">
      <formula>Y123&gt;0</formula>
    </cfRule>
  </conditionalFormatting>
  <conditionalFormatting sqref="Z134:Z135">
    <cfRule type="expression" dxfId="2" priority="1">
      <formula>Y134&gt;0</formula>
    </cfRule>
  </conditionalFormatting>
  <conditionalFormatting sqref="Z134:Z135">
    <cfRule type="expression" dxfId="1" priority="2">
      <formula>Y134&gt;0</formula>
    </cfRule>
  </conditionalFormatting>
  <hyperlinks>
    <hyperlink ref="D7" r:id="rId1" display="https://eur03.safelinks.protection.outlook.com/?url=https%3A%2F%2Fwww.xe.com%2Fcurrencyconverter%2F&amp;data=04%7C01%7Cw.almeida%40laudesfoundation.org%7Cd4bdc1e66a934333264908d92a7ec3ca%7Cf50c4e077e414a5d9cb0de6e757075c3%7C0%7C0%7C637587546195811399%7CUnknown%7CTWFpbGZsb3d8eyJWIjoiMC4wLjAwMDAiLCJQIjoiV2luMzIiLCJBTiI6Ik1haWwiLCJXVCI6Mn0%3D%7C1000&amp;sdata=iAgFpPSD3ZKrPPArX4zH5TprHJ59Z%2FegCVtLhtJe46w%3D&amp;reserved=0" xr:uid="{BB949DEE-49B7-4B68-8B86-0B993D2D9FA6}"/>
  </hyperlinks>
  <pageMargins left="0.98402777777777772" right="0.39374999999999999" top="1.1812499999999999" bottom="0.39374999999999999" header="0.51180555555555551" footer="0.51180555555555551"/>
  <pageSetup paperSize="9" scale="65" firstPageNumber="0" orientation="portrait" cellComments="atEnd" horizontalDpi="300" verticalDpi="300" r:id="rId2"/>
  <headerFooter alignWithMargins="0"/>
  <ignoredErrors>
    <ignoredError sqref="H14:H136 K14:K136 N14:N136 Q14:Q136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9C3956-D688-41D9-A983-58C1F77C6055}">
          <x14:formula1>
            <xm:f>'basis list'!$B$9:$B$11</xm:f>
          </x14:formula1>
          <xm:sqref>Z136</xm:sqref>
        </x14:dataValidation>
        <x14:dataValidation type="list" allowBlank="1" showInputMessage="1" showErrorMessage="1" xr:uid="{59AFD8D5-71BD-4EAC-ACED-6D7100DB946D}">
          <x14:formula1>
            <xm:f>'basis list'!$B$4:$B$6</xm:f>
          </x14:formula1>
          <xm:sqref>C14 C24 C33 C44 C55 C66 C77 C88 C100 C111 C122 C133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E33A-6DC5-4875-8F14-6E8F67F6325C}">
  <dimension ref="B1:M36"/>
  <sheetViews>
    <sheetView showGridLines="0" zoomScale="110" zoomScaleNormal="110" workbookViewId="0">
      <selection activeCell="P17" sqref="P17"/>
    </sheetView>
  </sheetViews>
  <sheetFormatPr defaultRowHeight="12.75" x14ac:dyDescent="0.2"/>
  <cols>
    <col min="2" max="2" width="44.5703125" customWidth="1"/>
    <col min="3" max="3" width="19.42578125" bestFit="1" customWidth="1"/>
    <col min="4" max="4" width="23" customWidth="1"/>
    <col min="5" max="5" width="23.28515625" bestFit="1" customWidth="1"/>
    <col min="6" max="6" width="13.85546875" customWidth="1"/>
    <col min="7" max="7" width="12.7109375" bestFit="1" customWidth="1"/>
    <col min="9" max="9" width="11.7109375" customWidth="1"/>
  </cols>
  <sheetData>
    <row r="1" spans="2:13" x14ac:dyDescent="0.2">
      <c r="B1" s="22" t="s">
        <v>25</v>
      </c>
    </row>
    <row r="2" spans="2:13" x14ac:dyDescent="0.2">
      <c r="E2" s="10"/>
    </row>
    <row r="3" spans="2:13" ht="15" x14ac:dyDescent="0.2">
      <c r="B3" s="69" t="s">
        <v>26</v>
      </c>
      <c r="C3" s="37" t="s">
        <v>27</v>
      </c>
      <c r="D3" s="23" t="s">
        <v>28</v>
      </c>
      <c r="E3" s="24" t="s">
        <v>29</v>
      </c>
      <c r="H3" s="10"/>
    </row>
    <row r="4" spans="2:13" ht="15" x14ac:dyDescent="0.2">
      <c r="B4" s="70" t="s">
        <v>30</v>
      </c>
      <c r="C4" s="26">
        <f>'FINANCIAL PLAN'!L136</f>
        <v>2260000</v>
      </c>
      <c r="D4" s="27">
        <f>+C4/$C$7</f>
        <v>0.98689956331877726</v>
      </c>
      <c r="E4" s="28"/>
      <c r="M4" s="10"/>
    </row>
    <row r="5" spans="2:13" ht="15" x14ac:dyDescent="0.2">
      <c r="B5" s="70" t="s">
        <v>24</v>
      </c>
      <c r="C5" s="26">
        <f>SUMIF('FINANCIAL PLAN'!O:O,$B$5,'FINANCIAL PLAN'!$N:$N)</f>
        <v>10000</v>
      </c>
      <c r="D5" s="27">
        <f>+C5/$C$7</f>
        <v>4.3668122270742356E-3</v>
      </c>
      <c r="E5" s="28"/>
      <c r="H5" s="29"/>
      <c r="I5" t="s">
        <v>31</v>
      </c>
      <c r="M5" s="11"/>
    </row>
    <row r="6" spans="2:13" ht="15.75" thickBot="1" x14ac:dyDescent="0.25">
      <c r="B6" s="71" t="s">
        <v>23</v>
      </c>
      <c r="C6" s="31">
        <f>SUMIF('FINANCIAL PLAN'!O:O,$B$6,'FINANCIAL PLAN'!$N:$N)</f>
        <v>20000</v>
      </c>
      <c r="D6" s="32">
        <f>+C6/$C$7</f>
        <v>8.7336244541484712E-3</v>
      </c>
      <c r="E6" s="33"/>
      <c r="H6" s="34"/>
      <c r="I6" s="10" t="s">
        <v>32</v>
      </c>
    </row>
    <row r="7" spans="2:13" ht="15.75" thickTop="1" x14ac:dyDescent="0.2">
      <c r="B7" s="70" t="s">
        <v>33</v>
      </c>
      <c r="C7" s="35">
        <f>SUM(C4:C6)</f>
        <v>2290000</v>
      </c>
      <c r="D7" s="27"/>
      <c r="E7" s="28"/>
      <c r="F7" s="127" t="s">
        <v>101</v>
      </c>
    </row>
    <row r="8" spans="2:13" ht="8.25" customHeight="1" x14ac:dyDescent="0.2">
      <c r="B8" s="70"/>
      <c r="C8" s="36"/>
      <c r="D8" s="27"/>
      <c r="E8" s="28"/>
    </row>
    <row r="9" spans="2:13" ht="15" x14ac:dyDescent="0.2">
      <c r="B9" s="69" t="s">
        <v>34</v>
      </c>
      <c r="C9" s="37" t="s">
        <v>27</v>
      </c>
      <c r="D9" s="23" t="s">
        <v>35</v>
      </c>
      <c r="E9" s="24" t="s">
        <v>36</v>
      </c>
      <c r="H9" s="38"/>
    </row>
    <row r="10" spans="2:13" ht="15" x14ac:dyDescent="0.2">
      <c r="B10" s="72" t="s">
        <v>21</v>
      </c>
      <c r="C10" s="40">
        <f>SUMIF('FINANCIAL PLAN'!$C:$C,$B$10,'FINANCIAL PLAN'!$L:$L)</f>
        <v>1860000</v>
      </c>
      <c r="D10" s="41">
        <f>+C10/$C$21</f>
        <v>0.80869565217391304</v>
      </c>
      <c r="E10" s="39"/>
    </row>
    <row r="11" spans="2:13" x14ac:dyDescent="0.2">
      <c r="B11" s="73" t="s">
        <v>37</v>
      </c>
      <c r="C11" s="43">
        <v>0</v>
      </c>
      <c r="D11" s="44">
        <f>+C11/$C$21</f>
        <v>0</v>
      </c>
      <c r="E11" s="42"/>
    </row>
    <row r="12" spans="2:13" x14ac:dyDescent="0.2">
      <c r="B12" s="73" t="s">
        <v>38</v>
      </c>
      <c r="C12" s="43">
        <v>0</v>
      </c>
      <c r="D12" s="44">
        <f>+C12/$C$21</f>
        <v>0</v>
      </c>
      <c r="E12" s="42"/>
      <c r="H12" s="38"/>
    </row>
    <row r="13" spans="2:13" x14ac:dyDescent="0.2">
      <c r="B13" s="74" t="s">
        <v>39</v>
      </c>
      <c r="C13" s="46">
        <f>C10-C11-C12</f>
        <v>1860000</v>
      </c>
      <c r="D13" s="47">
        <f>+C13/$C$21</f>
        <v>0.80869565217391304</v>
      </c>
      <c r="E13" s="45"/>
      <c r="H13" s="38"/>
    </row>
    <row r="14" spans="2:13" ht="15" x14ac:dyDescent="0.2">
      <c r="B14" s="72" t="s">
        <v>40</v>
      </c>
      <c r="C14" s="40">
        <f>SUMIF('FINANCIAL PLAN'!$C:$C,$B$14,'FINANCIAL PLAN'!$L:$L)</f>
        <v>0</v>
      </c>
      <c r="D14" s="41">
        <f>+C14/$C$21</f>
        <v>0</v>
      </c>
      <c r="E14" s="48"/>
    </row>
    <row r="15" spans="2:13" ht="15" x14ac:dyDescent="0.2">
      <c r="B15" s="75"/>
      <c r="C15" s="49"/>
      <c r="D15" s="41"/>
      <c r="E15" s="50"/>
    </row>
    <row r="16" spans="2:13" ht="15" x14ac:dyDescent="0.2">
      <c r="B16" s="76" t="s">
        <v>22</v>
      </c>
      <c r="C16" s="40">
        <f>SUMIF('FINANCIAL PLAN'!$C:$C,$B$16,'FINANCIAL PLAN'!$L:$L)</f>
        <v>400000</v>
      </c>
      <c r="D16" s="52">
        <f>+C16/$C$21</f>
        <v>0.17391304347826086</v>
      </c>
      <c r="E16" s="53"/>
    </row>
    <row r="17" spans="2:7" ht="14.25" x14ac:dyDescent="0.2">
      <c r="B17" s="77" t="s">
        <v>41</v>
      </c>
      <c r="C17" s="54">
        <v>0</v>
      </c>
      <c r="D17" s="55">
        <f>+C17/$C$21</f>
        <v>0</v>
      </c>
      <c r="E17" s="56"/>
    </row>
    <row r="18" spans="2:7" ht="14.25" x14ac:dyDescent="0.2">
      <c r="B18" s="78" t="s">
        <v>39</v>
      </c>
      <c r="C18" s="46">
        <f>C16-C17</f>
        <v>400000</v>
      </c>
      <c r="D18" s="57">
        <f>+C18/$C$21</f>
        <v>0.17391304347826086</v>
      </c>
      <c r="E18" s="50"/>
    </row>
    <row r="19" spans="2:7" ht="15" x14ac:dyDescent="0.2">
      <c r="B19" s="79" t="s">
        <v>30</v>
      </c>
      <c r="C19" s="58">
        <f>C10+C14+C16</f>
        <v>2260000</v>
      </c>
      <c r="D19" s="59">
        <f>+C19/$C$21</f>
        <v>0.9826086956521739</v>
      </c>
      <c r="E19" s="60"/>
    </row>
    <row r="20" spans="2:7" ht="15.75" thickBot="1" x14ac:dyDescent="0.25">
      <c r="B20" s="80" t="s">
        <v>42</v>
      </c>
      <c r="C20" s="61">
        <v>40000</v>
      </c>
      <c r="D20" s="62">
        <f>+C20/$C$19</f>
        <v>1.7699115044247787E-2</v>
      </c>
      <c r="E20" s="63"/>
      <c r="G20" s="10"/>
    </row>
    <row r="21" spans="2:7" ht="15.75" thickTop="1" x14ac:dyDescent="0.2">
      <c r="B21" s="81" t="s">
        <v>43</v>
      </c>
      <c r="C21" s="64">
        <f>SUM(C19:C20)</f>
        <v>2300000</v>
      </c>
      <c r="D21" s="59">
        <f>+C21/$C$21</f>
        <v>1</v>
      </c>
      <c r="E21" s="65"/>
    </row>
    <row r="22" spans="2:7" x14ac:dyDescent="0.2">
      <c r="B22" s="82"/>
    </row>
    <row r="23" spans="2:7" ht="15" x14ac:dyDescent="0.25">
      <c r="B23" s="83" t="s">
        <v>44</v>
      </c>
      <c r="F23" s="83" t="s">
        <v>45</v>
      </c>
    </row>
    <row r="24" spans="2:7" x14ac:dyDescent="0.2">
      <c r="B24" s="82" t="s">
        <v>46</v>
      </c>
      <c r="F24" s="84" t="s">
        <v>21</v>
      </c>
    </row>
    <row r="25" spans="2:7" x14ac:dyDescent="0.2">
      <c r="B25" s="82" t="s">
        <v>82</v>
      </c>
      <c r="F25" s="82" t="s">
        <v>47</v>
      </c>
    </row>
    <row r="26" spans="2:7" x14ac:dyDescent="0.2">
      <c r="B26" s="82" t="s">
        <v>48</v>
      </c>
      <c r="F26" s="87"/>
    </row>
    <row r="27" spans="2:7" x14ac:dyDescent="0.2">
      <c r="B27" s="82" t="s">
        <v>81</v>
      </c>
      <c r="F27" s="84" t="s">
        <v>22</v>
      </c>
    </row>
    <row r="28" spans="2:7" x14ac:dyDescent="0.2">
      <c r="B28" s="84" t="s">
        <v>21</v>
      </c>
      <c r="F28" s="82" t="s">
        <v>49</v>
      </c>
    </row>
    <row r="29" spans="2:7" x14ac:dyDescent="0.2">
      <c r="B29" s="85" t="s">
        <v>50</v>
      </c>
      <c r="F29" s="88" t="s">
        <v>56</v>
      </c>
    </row>
    <row r="30" spans="2:7" x14ac:dyDescent="0.2">
      <c r="B30" s="86" t="s">
        <v>51</v>
      </c>
    </row>
    <row r="31" spans="2:7" x14ac:dyDescent="0.2">
      <c r="B31" s="85" t="s">
        <v>52</v>
      </c>
      <c r="F31" s="84" t="s">
        <v>40</v>
      </c>
    </row>
    <row r="32" spans="2:7" x14ac:dyDescent="0.2">
      <c r="B32" s="86" t="s">
        <v>54</v>
      </c>
      <c r="F32" s="82" t="s">
        <v>53</v>
      </c>
    </row>
    <row r="33" spans="2:6" x14ac:dyDescent="0.2">
      <c r="B33" s="92" t="s">
        <v>72</v>
      </c>
      <c r="F33" s="82" t="s">
        <v>55</v>
      </c>
    </row>
    <row r="34" spans="2:6" x14ac:dyDescent="0.2">
      <c r="B34" s="86" t="s">
        <v>42</v>
      </c>
    </row>
    <row r="35" spans="2:6" x14ac:dyDescent="0.2">
      <c r="B35" s="85" t="s">
        <v>57</v>
      </c>
      <c r="F35" s="84" t="s">
        <v>59</v>
      </c>
    </row>
    <row r="36" spans="2:6" x14ac:dyDescent="0.2">
      <c r="B36" s="92" t="s">
        <v>58</v>
      </c>
      <c r="F36" s="88" t="s">
        <v>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8507F08B-165A-46BD-BD13-C55814EABF89}">
            <xm:f>'FINANCIAL PLAN'!$P$136</xm:f>
            <x14:dxf>
              <fill>
                <patternFill>
                  <fgColor theme="5" tint="0.39991454817346722"/>
                  <bgColor theme="5" tint="0.39994506668294322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03945D1-A367-46B3-A71E-EFBB705B4F39}">
          <x14:formula1>
            <xm:f>'basis list'!$B$13:$B$15</xm:f>
          </x14:formula1>
          <xm:sqref>C3 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757E-3549-443E-925E-922AEFFA1E7E}">
  <dimension ref="B4:B15"/>
  <sheetViews>
    <sheetView workbookViewId="0">
      <selection activeCell="F1" sqref="F1:F1048576"/>
    </sheetView>
  </sheetViews>
  <sheetFormatPr defaultRowHeight="12.75" x14ac:dyDescent="0.2"/>
  <cols>
    <col min="2" max="2" width="27.140625" bestFit="1" customWidth="1"/>
  </cols>
  <sheetData>
    <row r="4" spans="2:2" ht="15" x14ac:dyDescent="0.2">
      <c r="B4" s="39" t="s">
        <v>21</v>
      </c>
    </row>
    <row r="5" spans="2:2" ht="15" x14ac:dyDescent="0.2">
      <c r="B5" s="39" t="s">
        <v>40</v>
      </c>
    </row>
    <row r="6" spans="2:2" ht="15" x14ac:dyDescent="0.2">
      <c r="B6" s="51" t="s">
        <v>22</v>
      </c>
    </row>
    <row r="9" spans="2:2" ht="14.25" x14ac:dyDescent="0.2">
      <c r="B9" s="25" t="s">
        <v>24</v>
      </c>
    </row>
    <row r="10" spans="2:2" ht="15" thickBot="1" x14ac:dyDescent="0.25">
      <c r="B10" s="30" t="s">
        <v>23</v>
      </c>
    </row>
    <row r="11" spans="2:2" ht="13.5" thickTop="1" x14ac:dyDescent="0.2">
      <c r="B11" t="s">
        <v>73</v>
      </c>
    </row>
    <row r="13" spans="2:2" x14ac:dyDescent="0.2">
      <c r="B13" t="s">
        <v>61</v>
      </c>
    </row>
    <row r="14" spans="2:2" x14ac:dyDescent="0.2">
      <c r="B14" t="s">
        <v>62</v>
      </c>
    </row>
    <row r="15" spans="2:2" x14ac:dyDescent="0.2">
      <c r="B15" t="s">
        <v>63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F5E6E0DD3464A86774B9E508289FE" ma:contentTypeVersion="12" ma:contentTypeDescription="Create a new document." ma:contentTypeScope="" ma:versionID="996f9ca101a6e1a6125e1025c74a3d2a">
  <xsd:schema xmlns:xsd="http://www.w3.org/2001/XMLSchema" xmlns:xs="http://www.w3.org/2001/XMLSchema" xmlns:p="http://schemas.microsoft.com/office/2006/metadata/properties" xmlns:ns2="7a6988fb-b236-45ab-a521-174200501403" xmlns:ns3="42746e1e-6a77-41a2-b144-328e6eb17381" targetNamespace="http://schemas.microsoft.com/office/2006/metadata/properties" ma:root="true" ma:fieldsID="6bf0a17882019548ac3dcf86bf9bcc5c" ns2:_="" ns3:_="">
    <xsd:import namespace="7a6988fb-b236-45ab-a521-174200501403"/>
    <xsd:import namespace="42746e1e-6a77-41a2-b144-328e6eb173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cxg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988fb-b236-45ab-a521-174200501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cxgx" ma:index="19" nillable="true" ma:displayName="Person or Group" ma:list="UserInfo" ma:internalName="cxg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46e1e-6a77-41a2-b144-328e6eb173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xgx xmlns="7a6988fb-b236-45ab-a521-174200501403">
      <UserInfo>
        <DisplayName/>
        <AccountId xsi:nil="true"/>
        <AccountType/>
      </UserInfo>
    </cxgx>
    <SharedWithUsers xmlns="42746e1e-6a77-41a2-b144-328e6eb17381">
      <UserInfo>
        <DisplayName>Maya Faerch</DisplayName>
        <AccountId>253</AccountId>
        <AccountType/>
      </UserInfo>
      <UserInfo>
        <DisplayName>Litul Baruah</DisplayName>
        <AccountId>31</AccountId>
        <AccountType/>
      </UserInfo>
      <UserInfo>
        <DisplayName>Clare Hierons</DisplayName>
        <AccountId>130</AccountId>
        <AccountType/>
      </UserInfo>
      <UserInfo>
        <DisplayName>Ilan Vuddamalay</DisplayName>
        <AccountId>37</AccountId>
        <AccountType/>
      </UserInfo>
      <UserInfo>
        <DisplayName>Maribelle Mampaeij</DisplayName>
        <AccountId>12</AccountId>
        <AccountType/>
      </UserInfo>
      <UserInfo>
        <DisplayName>Tamirys Aquino</DisplayName>
        <AccountId>88</AccountId>
        <AccountType/>
      </UserInfo>
      <UserInfo>
        <DisplayName>Frauke Gorosabel</DisplayName>
        <AccountId>19</AccountId>
        <AccountType/>
      </UserInfo>
      <UserInfo>
        <DisplayName>Ili Gindroz</DisplayName>
        <AccountId>68</AccountId>
        <AccountType/>
      </UserInfo>
      <UserInfo>
        <DisplayName>Annelien Westerdijk</DisplayName>
        <AccountId>6</AccountId>
        <AccountType/>
      </UserInfo>
      <UserInfo>
        <DisplayName>Jessica Oliveira</DisplayName>
        <AccountId>78</AccountId>
        <AccountType/>
      </UserInfo>
      <UserInfo>
        <DisplayName>Tatiana de Andrade Goulart</DisplayName>
        <AccountId>69</AccountId>
        <AccountType/>
      </UserInfo>
      <UserInfo>
        <DisplayName>Zita Pámer</DisplayName>
        <AccountId>29</AccountId>
        <AccountType/>
      </UserInfo>
      <UserInfo>
        <DisplayName>Mirjam Beeler</DisplayName>
        <AccountId>26</AccountId>
        <AccountType/>
      </UserInfo>
      <UserInfo>
        <DisplayName>Louk Raassen</DisplayName>
        <AccountId>83</AccountId>
        <AccountType/>
      </UserInfo>
      <UserInfo>
        <DisplayName>Luciana Pereira</DisplayName>
        <AccountId>154</AccountId>
        <AccountType/>
      </UserInfo>
      <UserInfo>
        <DisplayName>Lakshmi Poti</DisplayName>
        <AccountId>38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58D7CAA-6F6A-44BE-B4C1-37F0F006E35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F67F4C8-9319-44F5-9182-C9A7B4E526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0CDBA-9344-44D0-9703-90146241C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6988fb-b236-45ab-a521-174200501403"/>
    <ds:schemaRef ds:uri="42746e1e-6a77-41a2-b144-328e6eb173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F27D89-B649-45DD-A9F8-A1D877927876}">
  <ds:schemaRefs>
    <ds:schemaRef ds:uri="http://schemas.microsoft.com/office/2006/documentManagement/types"/>
    <ds:schemaRef ds:uri="42746e1e-6a77-41a2-b144-328e6eb17381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7a6988fb-b236-45ab-a521-17420050140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INSTRUCTIONS</vt:lpstr>
      <vt:lpstr>FINANCIAL PLAN</vt:lpstr>
      <vt:lpstr>Monitoring Template (optional)</vt:lpstr>
      <vt:lpstr>RESUME-for internal use</vt:lpstr>
      <vt:lpstr>basis list</vt:lpstr>
      <vt:lpstr>'FINANCIAL PLAN'!Area_de_impressao</vt:lpstr>
      <vt:lpstr>'Monitoring Template (optional)'!Area_de_impressao</vt:lpstr>
      <vt:lpstr>'FINANCIAL PLAN'!Titulos_de_impressao</vt:lpstr>
      <vt:lpstr>'Monitoring Template (optional)'!Titulos_de_impressao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cleo</dc:creator>
  <cp:keywords/>
  <dc:description/>
  <cp:lastModifiedBy>Willian Almeida</cp:lastModifiedBy>
  <cp:revision/>
  <dcterms:created xsi:type="dcterms:W3CDTF">2009-06-24T14:34:59Z</dcterms:created>
  <dcterms:modified xsi:type="dcterms:W3CDTF">2021-07-22T18:52:35Z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0x01010066EF5E6E0DD3464A86774B9E508289FE</vt:lpwstr>
  </property>
</Properties>
</file>